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13" documentId="120_S{2AC9BD13-BADA-5192-A53E-5A8FF88502F6}" xr6:coauthVersionLast="47" xr6:coauthVersionMax="47" xr10:uidLastSave="{FF17CCAE-087B-4958-9E78-6CE15948E7B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<sst xmlns="http://schemas.openxmlformats.org/spreadsheetml/2006/main" count="181548" uniqueCount="39153">
  <si>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</si>
  <si>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</si>
  <si>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</si>
  <si>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</si>
  <si>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</si>
  <si>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</si>
  <si>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</si>
  <si>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</si>
  <si>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</si>
  <si>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</si>
  <si>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</si>
  <si>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</si>
  <si>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</si>
  <si>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</si>
  <si>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</si>
  <si>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</si>
  <si>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</si>
  <si>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</si>
  <si>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</si>
  <si>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</si>
  <si>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</si>
  <si>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</si>
  <si>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</si>
  <si>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</si>
  <si>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</si>
  <si>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</si>
  <si>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</si>
  <si>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</si>
  <si>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</si>
  <si>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</si>
  <si>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</si>
  <si>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</si>
  <si>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</si>
  <si>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</si>
  <si>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</si>
  <si>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</si>
  <si>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</si>
  <si>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</si>
  <si>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</si>
  <si>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</si>
  <si>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</si>
  <si>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</si>
  <si>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</si>
  <si>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</si>
  <si>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</si>
  <si>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</si>
  <si>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</si>
  <si>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</si>
  <si>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</si>
  <si>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</si>
  <si>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</si>
  <si>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</si>
  <si>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</si>
  <si>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</si>
  <si>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</si>
  <si>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</si>
  <si>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</si>
  <si>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</si>
  <si>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</si>
  <si>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</si>
  <si>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</si>
  <si>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</si>
  <si>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</si>
  <si>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</si>
  <si>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</si>
  <si>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</si>
  <si>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</si>
  <si>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</si>
  <si>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</si>
  <si>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</si>
  <si>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</si>
  <si>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</si>
  <si>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</si>
  <si>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</si>
  <si>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</si>
  <si>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</si>
  <si>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</si>
  <si>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</si>
  <si>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</si>
  <si>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</si>
  <si>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</si>
  <si>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</si>
  <si>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</si>
  <si>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</si>
  <si>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</si>
  <si>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</si>
  <si>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</si>
  <si>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</si>
  <si>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</si>
  <si>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</si>
  <si>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</si>
  <si>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</si>
  <si>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</si>
  <si>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</si>
  <si>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</si>
  <si>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</si>
  <si>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</si>
  <si>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</si>
  <si>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</si>
  <si>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</si>
  <si>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</si>
  <si>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</si>
  <si>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</si>
  <si>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</si>
  <si>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</si>
  <si>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</si>
  <si>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</si>
  <si>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</si>
  <si>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</si>
  <si>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</si>
  <si>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</si>
  <si>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</si>
  <si>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</si>
  <si>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</si>
  <si>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</si>
  <si>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</si>
  <si>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</si>
  <si>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</si>
  <si>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</si>
  <si>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</si>
  <si>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</si>
  <si>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</si>
  <si>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</si>
  <si>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</si>
  <si>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</si>
  <si>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</si>
  <si>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</si>
  <si>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</si>
  <si>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</si>
  <si>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</si>
  <si>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</si>
  <si>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</si>
  <si>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</si>
  <si>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</si>
  <si>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</si>
  <si>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</si>
  <si>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</si>
  <si>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</si>
  <si>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</si>
  <si>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</si>
  <si>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</si>
  <si>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</si>
  <si>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</si>
  <si>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</si>
  <si>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</si>
  <si>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</si>
  <si>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</si>
  <si>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</si>
  <si>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</si>
  <si>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</si>
  <si>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</si>
  <si>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</si>
  <si>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</si>
  <si>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</si>
  <si>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</si>
  <si>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</si>
  <si>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</si>
  <si>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</si>
  <si>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</si>
  <si>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</si>
  <si>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</si>
  <si>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</si>
  <si>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</si>
  <si>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</si>
  <si>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</si>
  <si>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</si>
  <si>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</si>
  <si>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</si>
  <si>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</si>
  <si>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</si>
  <si>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</si>
  <si>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</si>
  <si>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</si>
  <si>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</si>
  <si>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</si>
  <si>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</si>
  <si>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</si>
  <si>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</si>
  <si>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</si>
  <si>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</si>
  <si>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</si>
  <si>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</si>
  <si>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</si>
  <si>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</si>
  <si>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</si>
  <si>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</si>
  <si>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</si>
  <si>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</si>
  <si>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</si>
  <si>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</si>
  <si>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</si>
  <si>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</si>
  <si>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</si>
  <si>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</si>
  <si>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</si>
  <si>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</si>
  <si>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</si>
  <si>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</si>
  <si>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</si>
  <si>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</si>
  <si>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</si>
  <si>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</si>
  <si>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</si>
  <si>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</si>
  <si>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</si>
  <si>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</si>
  <si>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</si>
  <si>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</si>
  <si>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</si>
  <si>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</si>
  <si>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</si>
  <si>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</si>
  <si>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</si>
  <si>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</si>
  <si>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</si>
  <si>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</si>
  <si>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</si>
  <si>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</si>
  <si>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</si>
  <si>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</si>
  <si>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</si>
  <si>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</si>
  <si>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</si>
  <si>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</si>
  <si>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</si>
  <si>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</si>
  <si>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</si>
  <si>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</si>
  <si>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</si>
  <si>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</si>
  <si>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</si>
  <si>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</si>
  <si>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</si>
  <si>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</si>
  <si>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</si>
  <si>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</si>
  <si>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</si>
  <si>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</si>
  <si>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</si>
  <si>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</si>
  <si>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</si>
  <si>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</si>
  <si>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</si>
  <si>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</si>
  <si>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</si>
  <si>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</si>
  <si>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</si>
  <si>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</si>
  <si>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</si>
  <si>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</si>
  <si>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</si>
  <si>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</si>
  <si>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</si>
  <si>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</si>
  <si>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</si>
  <si>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</si>
  <si>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</si>
  <si>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</si>
  <si>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</si>
  <si>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</si>
  <si>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</si>
  <si>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</si>
  <si>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</si>
  <si>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</si>
  <si>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</si>
  <si>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</si>
  <si>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</si>
  <si>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</si>
  <si>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</si>
  <si>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</si>
  <si>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</si>
  <si>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</si>
  <si>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</si>
  <si>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</si>
  <si>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</si>
  <si>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</si>
  <si>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</si>
  <si>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</si>
  <si>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</si>
  <si>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</si>
  <si>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</si>
  <si>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</si>
  <si>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</si>
  <si>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</si>
  <si>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</si>
  <si>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</si>
  <si>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</si>
  <si>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</si>
  <si>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</si>
  <si>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</si>
  <si>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</si>
  <si>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</si>
  <si>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</si>
  <si>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</si>
  <si>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</si>
  <si>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</si>
  <si>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</si>
  <si>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</si>
  <si>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</si>
  <si>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</si>
  <si>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</si>
  <si>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</si>
  <si>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</si>
  <si>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</si>
  <si>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</si>
  <si>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</si>
  <si>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</si>
  <si>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</si>
  <si>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</si>
  <si>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</si>
  <si>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</si>
  <si>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</si>
  <si>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</si>
  <si>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</si>
  <si>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</si>
  <si>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</si>
  <si>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</si>
  <si>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</si>
  <si>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</si>
  <si>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</si>
  <si>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</si>
  <si>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</si>
  <si>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</si>
  <si>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</si>
  <si>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</si>
  <si>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</si>
  <si>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</si>
  <si>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</si>
  <si>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</si>
  <si>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</si>
  <si>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</si>
  <si>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</si>
  <si>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</si>
  <si>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</si>
  <si>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</si>
  <si>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</si>
  <si>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</si>
  <si>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</si>
  <si>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</si>
  <si>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</si>
  <si>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</si>
  <si>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</si>
  <si>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</si>
  <si>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</si>
  <si>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</si>
  <si>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</si>
  <si>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</si>
  <si>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</si>
  <si>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</si>
  <si>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</si>
  <si>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</si>
  <si>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</si>
  <si>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</si>
  <si>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</si>
  <si>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</si>
  <si>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</si>
  <si>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</si>
  <si>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</si>
  <si>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</si>
  <si>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</si>
  <si>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</si>
  <si>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</si>
  <si>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</si>
  <si>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</si>
  <si>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</si>
  <si>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</si>
  <si>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</si>
  <si>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</si>
  <si>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</si>
  <si>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</si>
  <si>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</si>
  <si>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</si>
  <si>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</si>
  <si>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</si>
  <si>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</si>
  <si>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</si>
  <si>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</si>
  <si>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</si>
  <si>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</si>
  <si>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</si>
  <si>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</si>
  <si>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</si>
  <si>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</si>
  <si>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</si>
  <si>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</si>
  <si>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</si>
  <si>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</si>
  <si>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</si>
  <si>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</si>
  <si>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</si>
  <si>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</si>
  <si>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</si>
  <si>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</si>
  <si>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</si>
  <si>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</si>
  <si>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</si>
  <si>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</si>
  <si>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</si>
  <si>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</si>
  <si>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</si>
  <si>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</si>
  <si>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</si>
  <si>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</si>
  <si>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</si>
  <si>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</si>
  <si>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</si>
  <si>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</si>
  <si>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</si>
  <si>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</si>
  <si>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</si>
  <si>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</si>
  <si>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</si>
  <si>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</si>
  <si>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</si>
  <si>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</si>
  <si>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</si>
  <si>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</si>
  <si>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</si>
  <si>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</si>
  <si>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</si>
  <si>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</si>
  <si>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</si>
  <si>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</si>
  <si>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</si>
  <si>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</si>
  <si>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</si>
  <si>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</si>
  <si>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</si>
  <si>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</si>
  <si>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</si>
  <si>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</si>
  <si>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</si>
  <si>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</si>
  <si>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</si>
  <si>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</si>
  <si>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</si>
  <si>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</si>
  <si>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</si>
  <si>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</si>
  <si>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</si>
  <si>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</si>
  <si>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</si>
  <si>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</si>
  <si>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</si>
  <si>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</si>
  <si>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</si>
  <si>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</si>
  <si>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</si>
  <si>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</si>
  <si>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</si>
  <si>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</si>
  <si>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</si>
  <si>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</si>
  <si>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</si>
  <si>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</si>
  <si>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</si>
  <si>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</si>
  <si>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</si>
  <si>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</si>
  <si>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</si>
  <si>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</si>
  <si>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</si>
  <si>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</si>
  <si>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</si>
  <si>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</si>
  <si>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</si>
  <si>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</si>
  <si>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</si>
  <si>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</si>
  <si>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</si>
  <si>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</si>
  <si>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</si>
  <si>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</si>
  <si>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</si>
  <si>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</si>
  <si>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</si>
  <si>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</si>
  <si>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</si>
  <si>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</si>
  <si>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</si>
  <si>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</si>
  <si>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</si>
  <si>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</si>
  <si>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</si>
  <si>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</si>
  <si>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</si>
  <si>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</si>
  <si>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</si>
  <si>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</si>
  <si>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</si>
  <si>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</si>
  <si>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</si>
  <si>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</si>
  <si>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</si>
  <si>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</si>
  <si>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</si>
  <si>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</si>
  <si>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</si>
  <si>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</si>
  <si>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</si>
  <si>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</si>
  <si>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</si>
  <si>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</si>
  <si>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</si>
  <si>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</si>
  <si>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</si>
  <si>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</si>
  <si>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</si>
  <si>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</si>
  <si>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</si>
  <si>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</si>
  <si>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</si>
  <si>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</si>
  <si>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</si>
  <si>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</si>
  <si>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</si>
  <si>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</si>
  <si>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</si>
  <si>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</si>
  <si>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</si>
  <si>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</si>
  <si>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</si>
  <si>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</si>
  <si>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</si>
  <si>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</si>
  <si>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</si>
  <si>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</si>
  <si>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</si>
  <si>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</si>
  <si>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</si>
  <si>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</si>
  <si>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</si>
  <si>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</si>
  <si>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</si>
  <si>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</si>
  <si>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</si>
  <si>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</si>
  <si>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</si>
  <si>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</si>
  <si>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</si>
  <si>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</si>
  <si>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</si>
  <si>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</si>
  <si>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</si>
  <si>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</si>
  <si>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</si>
  <si>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</si>
  <si>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</si>
  <si>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</si>
  <si>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</si>
  <si>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</si>
  <si>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</si>
  <si>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</si>
  <si>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</si>
  <si>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</si>
  <si>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</si>
  <si>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</si>
  <si>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</si>
  <si>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</si>
  <si>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</si>
  <si>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</si>
  <si>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</si>
  <si>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</si>
  <si>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</si>
  <si>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</si>
  <si>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</si>
  <si>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</si>
  <si>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</si>
  <si>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</si>
  <si>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</si>
  <si>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</si>
  <si>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</si>
  <si>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</si>
  <si>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</si>
  <si>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</si>
  <si>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</si>
  <si>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</si>
  <si>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</si>
  <si>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</si>
  <si>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</si>
  <si>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</si>
  <si>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</si>
  <si>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</si>
  <si>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</si>
  <si>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</si>
  <si>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</si>
  <si>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</si>
  <si>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</si>
  <si>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</si>
  <si>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</si>
  <si>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</si>
  <si>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</si>
  <si>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</si>
  <si>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</si>
  <si>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</si>
  <si>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</si>
  <si>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</si>
  <si>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</si>
  <si>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</si>
  <si>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</si>
  <si>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</si>
  <si>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</si>
  <si>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</si>
  <si>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</si>
  <si>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</si>
  <si>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</si>
  <si>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</si>
  <si>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</si>
  <si>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</si>
  <si>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</si>
  <si>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</si>
  <si>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</si>
  <si>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</si>
  <si>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</si>
  <si>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</si>
  <si>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</si>
  <si>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</si>
  <si>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</si>
  <si>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</si>
  <si>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</si>
  <si>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</si>
  <si>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</si>
  <si>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</si>
  <si>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</si>
  <si>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</si>
  <si>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</si>
  <si>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</si>
  <si>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</si>
  <si>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</si>
  <si>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</si>
  <si>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</si>
  <si>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</si>
  <si>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</si>
  <si>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</si>
  <si>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</si>
  <si>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</si>
  <si>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</si>
  <si>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</si>
  <si>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</si>
  <si>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</si>
  <si>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</si>
  <si>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</si>
  <si>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</si>
  <si>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</si>
  <si>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</si>
  <si>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</si>
  <si>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</si>
  <si>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</si>
  <si>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</si>
  <si>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</si>
  <si>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</si>
  <si>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</si>
  <si>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</si>
  <si>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</si>
  <si>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</si>
  <si>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</si>
  <si>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</si>
  <si>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</si>
  <si>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</si>
  <si>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</si>
  <si>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</si>
  <si>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</si>
  <si>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</si>
  <si>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</si>
  <si>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</si>
  <si>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</si>
  <si>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</si>
  <si>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</si>
  <si>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</si>
  <si>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</si>
  <si>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</si>
  <si>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</si>
  <si>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</si>
  <si>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</si>
  <si>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</si>
  <si>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</si>
  <si>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</si>
  <si>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</si>
  <si>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</si>
  <si>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</si>
  <si>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</si>
  <si>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</si>
  <si>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</si>
  <si>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</si>
  <si>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</si>
  <si>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</si>
  <si>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</si>
  <si>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</si>
  <si>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</si>
  <si>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</si>
  <si>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</si>
  <si>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</si>
  <si>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</si>
  <si>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</si>
  <si>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</si>
  <si>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</si>
  <si>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</si>
  <si>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</si>
  <si>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</si>
  <si>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</si>
  <si>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</si>
  <si>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</si>
  <si>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</si>
  <si>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</si>
  <si>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</si>
  <si>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</si>
  <si>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</si>
  <si>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</si>
  <si>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</si>
  <si>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</si>
  <si>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</si>
  <si>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</si>
  <si>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</si>
  <si>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</si>
  <si>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</si>
  <si>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</si>
  <si>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</si>
  <si>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</si>
  <si>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</si>
  <si>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</si>
  <si>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</si>
  <si>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</si>
  <si>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</si>
  <si>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</si>
  <si>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</si>
  <si>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</si>
  <si>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</si>
  <si>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</si>
  <si>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</si>
  <si>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</si>
  <si>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</si>
  <si>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</si>
  <si>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</si>
  <si>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</si>
  <si>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</si>
  <si>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</si>
  <si>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</si>
  <si>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</si>
  <si>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</si>
  <si>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</si>
  <si>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</si>
  <si>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</si>
  <si>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</si>
  <si>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</si>
  <si>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</si>
  <si>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</si>
  <si>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</si>
  <si>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</si>
  <si>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</si>
  <si>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</si>
  <si>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</si>
  <si>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</si>
  <si>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</si>
  <si>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</si>
  <si>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</si>
  <si>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</si>
  <si>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</si>
  <si>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</si>
  <si>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</si>
  <si>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</si>
  <si>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</si>
  <si>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</si>
  <si>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</si>
  <si>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</si>
  <si>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</si>
  <si>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</si>
  <si>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</si>
  <si>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</si>
  <si>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</si>
  <si>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</si>
  <si>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</si>
  <si>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</si>
  <si>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</si>
  <si>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</si>
  <si>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</si>
  <si>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</si>
  <si>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</si>
  <si>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</si>
  <si>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</si>
  <si>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</si>
  <si>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</si>
  <si>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</si>
  <si>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</si>
  <si>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</si>
  <si>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</si>
  <si>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</si>
  <si>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</si>
  <si>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</si>
  <si>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</si>
  <si>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</si>
  <si>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</si>
  <si>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</si>
  <si>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</si>
  <si>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</si>
  <si>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</si>
  <si>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</si>
  <si>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</si>
  <si>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</si>
  <si>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</si>
  <si>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</si>
  <si>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</si>
  <si>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</si>
  <si>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</si>
  <si>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</si>
  <si>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</si>
  <si>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</si>
  <si>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</si>
  <si>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</si>
  <si>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</si>
  <si>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</si>
  <si>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</si>
  <si>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</si>
  <si>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</si>
  <si>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</si>
  <si>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</si>
  <si>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</si>
  <si>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</si>
  <si>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</si>
  <si>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</si>
  <si>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</si>
  <si>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</si>
  <si>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</si>
  <si>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</si>
  <si>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</si>
  <si>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</si>
  <si>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</si>
  <si>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</si>
  <si>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</si>
  <si>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</si>
  <si>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</si>
  <si>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</si>
  <si>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</si>
  <si>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</si>
  <si>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</si>
  <si>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</si>
  <si>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</si>
  <si>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</si>
  <si>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</si>
  <si>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</si>
  <si>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</si>
  <si>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</si>
  <si>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</si>
  <si>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</si>
  <si>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</si>
  <si>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</si>
  <si>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</si>
  <si>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</si>
  <si>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</si>
  <si>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</si>
  <si>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</si>
  <si>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</si>
  <si>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</si>
  <si>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</si>
  <si>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</si>
  <si>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</si>
  <si>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</si>
  <si>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</si>
  <si>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</si>
  <si>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</si>
  <si>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</si>
  <si>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</si>
  <si>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</si>
  <si>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</si>
  <si>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</si>
  <si>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</si>
  <si>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</si>
  <si>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</si>
  <si>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</si>
  <si>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</si>
  <si>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</si>
  <si>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</si>
  <si>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</si>
  <si>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</si>
  <si>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</si>
  <si>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</si>
  <si>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</si>
  <si>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</si>
  <si>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</si>
  <si>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</si>
  <si>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</si>
  <si>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</si>
  <si>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</si>
  <si>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</si>
  <si>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</si>
  <si>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</si>
  <si>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</si>
  <si>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</si>
  <si>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</si>
  <si>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</si>
  <si>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</si>
  <si>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</si>
  <si>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</si>
  <si>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</si>
  <si>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</si>
  <si>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</si>
  <si>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</si>
  <si>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</si>
  <si>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</si>
  <si>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</si>
  <si>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</si>
  <si>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</si>
  <si>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</si>
  <si>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</si>
  <si>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</si>
  <si>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</si>
  <si>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</si>
  <si>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</si>
  <si>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</si>
  <si>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</si>
  <si>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</si>
  <si>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</si>
  <si>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</si>
  <si>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</si>
  <si>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</si>
  <si>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</si>
  <si>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</si>
  <si>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</si>
  <si>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</si>
  <si>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</si>
  <si>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</si>
  <si>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</si>
  <si>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</si>
  <si>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</si>
  <si>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</si>
  <si>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</si>
  <si>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</si>
  <si>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</si>
  <si>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</si>
  <si>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</si>
  <si>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</si>
  <si>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</si>
  <si>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</si>
  <si>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</si>
  <si>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</si>
  <si>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</si>
  <si>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</si>
  <si>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</si>
  <si>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</si>
  <si>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</si>
  <si>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</si>
  <si>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</si>
  <si>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</si>
  <si>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</si>
  <si>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</si>
  <si>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</si>
  <si>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</si>
  <si>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</si>
  <si>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</si>
  <si>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</si>
  <si>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</si>
  <si>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</si>
  <si>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</si>
  <si>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</si>
  <si>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</si>
  <si>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</si>
  <si>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</si>
  <si>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</si>
  <si>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</si>
  <si>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</si>
  <si>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</si>
  <si>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</si>
  <si>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</si>
  <si>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</si>
  <si>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</si>
  <si>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</si>
  <si>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</si>
  <si>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</si>
  <si>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</si>
  <si>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</si>
  <si>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</si>
  <si>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</si>
  <si>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</si>
  <si>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</si>
  <si>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</si>
  <si>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</si>
  <si>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</si>
  <si>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</si>
  <si>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</si>
  <si>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</si>
  <si>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</si>
  <si>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</si>
  <si>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</si>
  <si>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</si>
  <si>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</si>
  <si>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</si>
  <si>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</si>
  <si>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</si>
  <si>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</si>
  <si>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</si>
  <si>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</si>
  <si>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</si>
  <si>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</si>
  <si>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</si>
  <si>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</si>
  <si>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</si>
  <si>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</si>
  <si>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</si>
  <si>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</si>
  <si>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</si>
  <si>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</si>
  <si>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</si>
  <si>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</si>
  <si>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</si>
  <si>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</si>
  <si>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</si>
  <si>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</si>
  <si>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</si>
  <si>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</si>
  <si>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</si>
  <si>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</si>
  <si>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</si>
  <si>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</si>
  <si>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</si>
  <si>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</si>
  <si>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</si>
  <si>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</si>
  <si>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</si>
  <si>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</si>
  <si>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</si>
  <si>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</si>
  <si>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</si>
  <si>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</si>
  <si>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</si>
  <si>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</si>
  <si>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</si>
  <si>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</si>
  <si>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</si>
  <si>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</si>
  <si>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</si>
  <si>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</si>
  <si>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</si>
  <si>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</si>
  <si>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</si>
  <si>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</si>
  <si>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</si>
  <si>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</si>
  <si>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</si>
  <si>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</si>
  <si>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</si>
  <si>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</si>
  <si>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</si>
  <si>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</si>
  <si>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</si>
  <si>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</si>
  <si>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</si>
  <si>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</si>
  <si>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</si>
  <si>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</si>
  <si>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</si>
  <si>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</si>
  <si>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</si>
  <si>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</si>
  <si>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</si>
  <si>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</si>
  <si>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</si>
  <si>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</si>
  <si>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</si>
  <si>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</si>
  <si>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</si>
  <si>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</si>
  <si>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</si>
  <si>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</si>
  <si>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</si>
  <si>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</si>
  <si>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</si>
  <si>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</si>
  <si>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</si>
  <si>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</si>
  <si>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</si>
  <si>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</si>
  <si>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</si>
  <si>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</si>
  <si>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</si>
  <si>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</si>
  <si>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</si>
  <si>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</si>
  <si>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</si>
  <si>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</si>
  <si>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</si>
  <si>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</si>
  <si>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</si>
  <si>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</si>
  <si>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</si>
  <si>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</si>
  <si>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</si>
  <si>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</si>
  <si>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</si>
  <si>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</si>
  <si>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</si>
  <si>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</si>
  <si>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</si>
  <si>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</si>
  <si>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</si>
  <si>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</si>
  <si>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</si>
  <si>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</si>
  <si>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</si>
  <si>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</si>
  <si>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</si>
  <si>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</si>
  <si>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</si>
  <si>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</si>
  <si>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</si>
  <si>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</si>
  <si>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</si>
  <si>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</si>
  <si>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</si>
  <si>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</si>
  <si>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</si>
  <si>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</si>
  <si>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</si>
  <si>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</si>
  <si>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</si>
  <si>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</si>
  <si>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</si>
  <si>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</si>
  <si>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</si>
  <si>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</si>
  <si>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</si>
  <si>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</si>
  <si>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</si>
  <si>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</si>
  <si>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</si>
  <si>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</si>
  <si>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</si>
  <si>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</si>
  <si>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</si>
  <si>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</si>
  <si>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</si>
  <si>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</si>
  <si>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</si>
  <si>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</si>
  <si>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</si>
  <si>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</si>
  <si>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</si>
  <si>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</si>
  <si>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</si>
  <si>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</si>
  <si>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</si>
  <si>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</si>
  <si>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</si>
  <si>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</si>
  <si>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</si>
  <si>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</si>
  <si>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</si>
  <si>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</si>
  <si>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</si>
  <si>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</si>
  <si>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</si>
  <si>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</si>
  <si>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</si>
  <si>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</si>
  <si>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</si>
  <si>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</si>
  <si>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</si>
  <si>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</si>
  <si>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</si>
  <si>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</si>
  <si>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</si>
  <si>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</si>
  <si>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</si>
  <si>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</si>
  <si>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</si>
  <si>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</si>
  <si>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</si>
  <si>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</si>
  <si>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</si>
  <si>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</si>
  <si>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</si>
  <si>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</si>
  <si>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</si>
  <si>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</si>
  <si>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</si>
  <si>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</si>
  <si>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</si>
  <si>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</si>
  <si>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</si>
  <si>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</si>
  <si>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</si>
  <si>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</si>
  <si>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</si>
  <si>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</si>
  <si>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</si>
  <si>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</si>
  <si>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</si>
  <si>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</si>
  <si>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</si>
  <si>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</si>
  <si>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</si>
  <si>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</si>
  <si>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</si>
  <si>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</si>
  <si>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</si>
  <si>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</si>
  <si>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</si>
  <si>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</si>
  <si>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</si>
  <si>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</si>
  <si>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</si>
  <si>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</si>
  <si>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</si>
  <si>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</si>
  <si>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</si>
  <si>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</si>
  <si>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</si>
  <si>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</si>
  <si>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</si>
  <si>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</si>
  <si>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</si>
  <si>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</si>
  <si>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</si>
  <si>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</si>
  <si>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</si>
  <si>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</si>
  <si>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</si>
  <si>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</si>
  <si>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</si>
  <si>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</si>
  <si>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</si>
  <si>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</si>
  <si>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</si>
  <si>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</si>
  <si>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</si>
  <si>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</si>
  <si>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</si>
  <si>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</si>
  <si>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</si>
  <si>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</si>
  <si>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</si>
  <si>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</si>
  <si>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</si>
  <si>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</si>
  <si>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</si>
  <si>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</si>
  <si>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</si>
  <si>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</si>
  <si>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</si>
  <si>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</si>
  <si>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</si>
  <si>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</si>
  <si>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</si>
  <si>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</si>
  <si>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</si>
  <si>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</si>
  <si>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</si>
  <si>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</si>
  <si>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</si>
  <si>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</si>
  <si>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</si>
  <si>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</si>
  <si>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</si>
  <si>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</si>
  <si>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</si>
  <si>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</si>
  <si>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</si>
  <si>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</si>
  <si>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</si>
  <si>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</si>
  <si>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</si>
  <si>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</si>
  <si>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</si>
  <si>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</si>
  <si>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</si>
  <si>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</si>
  <si>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</si>
  <si>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</si>
  <si>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</si>
  <si>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</si>
  <si>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</si>
  <si>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</si>
  <si>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</si>
  <si>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</si>
  <si>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</si>
  <si>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</si>
  <si>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</si>
  <si>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</si>
  <si>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</si>
  <si>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</si>
  <si>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</si>
  <si>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</si>
  <si>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</si>
  <si>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</si>
  <si>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</si>
  <si>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</si>
  <si>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</si>
  <si>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</si>
  <si>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</si>
  <si>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</si>
  <si>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</si>
  <si>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</si>
  <si>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</si>
  <si>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</si>
  <si>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</si>
  <si>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</si>
  <si>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</si>
  <si>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</si>
  <si>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</si>
  <si>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</si>
  <si>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</si>
  <si>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</si>
  <si>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</si>
  <si>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</si>
  <si>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</si>
  <si>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</si>
  <si>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</si>
  <si>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</si>
  <si>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</si>
  <si>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</si>
  <si>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</si>
  <si>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</si>
  <si>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</si>
  <si>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</si>
  <si>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</si>
  <si>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</si>
  <si>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</si>
  <si>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</si>
  <si>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</si>
  <si>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</si>
  <si>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</si>
  <si>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</si>
  <si>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</si>
  <si>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</si>
  <si>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</si>
  <si>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</si>
  <si>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</si>
  <si>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</si>
  <si>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</si>
  <si>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</si>
  <si>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</si>
  <si>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</si>
  <si>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</si>
  <si>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</si>
  <si>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</si>
  <si>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</si>
  <si>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</si>
  <si>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</si>
  <si>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</si>
  <si>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</si>
  <si>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</si>
  <si>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</si>
  <si>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</si>
  <si>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</si>
  <si>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</si>
  <si>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</si>
  <si>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</si>
  <si>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</si>
  <si>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</si>
  <si>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</si>
  <si>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</si>
  <si>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</si>
  <si>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</si>
  <si>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</si>
  <si>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</si>
  <si>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</si>
  <si>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</si>
  <si>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</si>
  <si>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</si>
  <si>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</si>
  <si>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</si>
  <si>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</si>
  <si>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</si>
  <si>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</si>
  <si>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</si>
  <si>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</si>
  <si>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</si>
  <si>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</si>
  <si>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</si>
  <si>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</si>
  <si>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</si>
  <si>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</si>
  <si>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</si>
  <si>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</si>
  <si>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</si>
  <si>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</si>
  <si>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</si>
  <si>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</si>
  <si>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</si>
  <si>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</si>
  <si>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</si>
  <si>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</si>
  <si>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</si>
  <si>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</si>
  <si>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</si>
  <si>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</si>
  <si>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</si>
  <si>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</si>
  <si>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</si>
  <si>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</si>
  <si>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</si>
  <si>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</si>
  <si>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</si>
  <si>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</si>
  <si>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</si>
  <si>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</si>
  <si>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</si>
  <si>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</si>
  <si>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</si>
  <si>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</si>
  <si>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</si>
  <si>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</si>
  <si>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</si>
  <si>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</si>
  <si>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</si>
  <si>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</si>
  <si>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</si>
  <si>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</si>
  <si>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</si>
  <si>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</si>
  <si>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</si>
  <si>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</si>
  <si>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</si>
  <si>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</si>
  <si>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</si>
  <si>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</si>
  <si>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</si>
  <si>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</si>
  <si>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</si>
  <si>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</si>
  <si>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</si>
  <si>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</si>
  <si>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</si>
  <si>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</si>
  <si>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</si>
  <si>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</si>
  <si>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</si>
  <si>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</si>
  <si>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</si>
  <si>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</si>
  <si>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</si>
  <si>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</si>
  <si>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</si>
  <si>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</si>
  <si>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</si>
  <si>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</si>
  <si>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</si>
  <si>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</si>
  <si>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</si>
  <si>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</si>
  <si>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</si>
  <si>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</si>
  <si>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</si>
  <si>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</si>
  <si>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</si>
  <si>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</si>
  <si>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</si>
  <si>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</si>
  <si>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</si>
  <si>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</si>
  <si>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</si>
  <si>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</si>
  <si>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</si>
  <si>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</si>
  <si>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</si>
  <si>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</si>
  <si>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</si>
  <si>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</si>
  <si>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</si>
  <si>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</si>
  <si>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</si>
  <si>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</si>
  <si>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</si>
  <si>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</si>
  <si>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</si>
  <si>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</si>
  <si>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</si>
  <si>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</si>
  <si>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</si>
  <si>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</si>
  <si>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</si>
  <si>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</si>
  <si>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</si>
  <si>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</si>
  <si>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</si>
  <si>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</si>
  <si>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</si>
  <si>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</si>
  <si>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</si>
  <si>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</si>
  <si>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</si>
  <si>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</si>
  <si>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</si>
  <si>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</si>
  <si>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</si>
  <si>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</si>
  <si>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</si>
  <si>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</si>
  <si>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</si>
  <si>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</si>
  <si>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</si>
  <si>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</si>
  <si>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</si>
  <si>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</si>
  <si>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</si>
  <si>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</si>
  <si>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</si>
  <si>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</si>
  <si>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</si>
  <si>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</si>
  <si>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</si>
  <si>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</si>
  <si>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</si>
  <si>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</si>
  <si>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</si>
  <si>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</si>
  <si>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</si>
  <si>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</si>
  <si>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</si>
  <si>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</si>
  <si>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</si>
  <si>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</si>
  <si>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</si>
  <si>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</si>
  <si>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</si>
  <si>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</si>
  <si>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</si>
  <si>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</si>
  <si>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</si>
  <si>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</si>
  <si>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</si>
  <si>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</si>
  <si>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</si>
  <si>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</si>
  <si>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</si>
  <si>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</si>
  <si>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</si>
  <si>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</si>
  <si>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</si>
  <si>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</si>
  <si>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</si>
  <si>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</si>
  <si>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</si>
  <si>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</si>
  <si>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</si>
  <si>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</si>
  <si>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</si>
  <si>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</si>
  <si>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</si>
  <si>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</si>
  <si>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</si>
  <si>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</si>
  <si>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</si>
  <si>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</si>
  <si>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</si>
  <si>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</si>
  <si>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</si>
  <si>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</si>
  <si>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</si>
  <si>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</si>
  <si>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</si>
  <si>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</si>
  <si>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</si>
  <si>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</si>
  <si>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</si>
  <si>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</si>
  <si>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</si>
  <si>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</si>
  <si>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</si>
  <si>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</si>
  <si>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</si>
  <si>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</si>
  <si>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</si>
  <si>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</si>
  <si>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</si>
  <si>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</si>
  <si>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</si>
  <si>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</si>
  <si>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</si>
  <si>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</si>
  <si>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</si>
  <si>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</si>
  <si>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</si>
  <si>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</si>
  <si>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</si>
  <si>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</si>
  <si>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</si>
  <si>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</si>
  <si>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</si>
  <si>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</si>
  <si>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</si>
  <si>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</si>
  <si>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</si>
  <si>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</si>
  <si>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</si>
  <si>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</si>
  <si>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</si>
  <si>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</si>
  <si>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</si>
  <si>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</si>
  <si>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</si>
  <si>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</si>
  <si>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</si>
  <si>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</si>
  <si>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</si>
  <si>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</si>
  <si>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</si>
  <si>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</si>
  <si>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</si>
  <si>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</si>
  <si>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</si>
  <si>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</si>
  <si>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</si>
  <si>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</si>
  <si>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</si>
  <si>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</si>
  <si>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</si>
  <si>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</si>
  <si>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</si>
  <si>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</si>
  <si>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</si>
  <si>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</si>
  <si>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</si>
  <si>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</si>
  <si>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</si>
  <si>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</si>
  <si>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</si>
  <si>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</si>
  <si>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</si>
  <si>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</si>
  <si>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</si>
  <si>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</si>
  <si>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</si>
  <si>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</si>
  <si>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</si>
  <si>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</si>
  <si>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</si>
  <si>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</si>
  <si>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</si>
  <si>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</si>
  <si>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</si>
  <si>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</si>
  <si>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</si>
  <si>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</si>
  <si>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</si>
  <si>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</si>
  <si>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</si>
  <si>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</si>
  <si>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</si>
  <si>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</si>
  <si>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</si>
  <si>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</si>
  <si>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</si>
  <si>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</si>
  <si>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</si>
  <si>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</si>
  <si>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</si>
  <si>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</si>
  <si>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</si>
  <si>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</si>
  <si>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</si>
  <si>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</si>
  <si>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</si>
  <si>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</si>
  <si>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</si>
  <si>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</si>
  <si>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</si>
  <si>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</si>
  <si>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</si>
  <si>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</si>
  <si>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</si>
  <si>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</si>
  <si>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</si>
  <si>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</si>
  <si>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</si>
  <si>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</si>
  <si>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</si>
  <si>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</si>
  <si>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</si>
  <si>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</si>
  <si>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</si>
  <si>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</si>
  <si>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</si>
  <si>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</si>
  <si>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</si>
  <si>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</si>
  <si>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</si>
  <si>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</si>
  <si>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</si>
  <si>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</si>
  <si>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</si>
  <si>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</si>
  <si>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</si>
  <si>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</si>
  <si>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</si>
  <si>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</si>
  <si>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</si>
  <si>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</si>
  <si>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</si>
  <si>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</si>
  <si>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</si>
  <si>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</si>
  <si>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</si>
  <si>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</si>
  <si>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</si>
  <si>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</si>
  <si>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</si>
  <si>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</si>
  <si>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</si>
  <si>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</si>
  <si>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</si>
  <si>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</si>
  <si>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</si>
  <si>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</si>
  <si>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</si>
  <si>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</si>
  <si>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</si>
  <si>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</si>
  <si>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</si>
  <si>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</si>
  <si>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</si>
  <si>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</si>
  <si>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</si>
  <si>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</si>
  <si>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</si>
  <si>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</si>
  <si>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</si>
  <si>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</si>
  <si>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</si>
  <si>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</si>
  <si>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</si>
  <si>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</si>
  <si>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</si>
  <si>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</si>
  <si>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</si>
  <si>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</si>
  <si>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</si>
  <si>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</si>
  <si>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</si>
  <si>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</si>
  <si>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</si>
  <si>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</si>
  <si>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</si>
  <si>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</si>
  <si>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</si>
  <si>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</si>
  <si>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</si>
  <si>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</si>
  <si>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</si>
  <si>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</si>
  <si>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</si>
  <si>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</si>
  <si>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</si>
  <si>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</si>
  <si>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</si>
  <si>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</si>
  <si>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</si>
  <si>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</si>
  <si>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</si>
  <si>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</si>
  <si>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</si>
  <si>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</si>
  <si>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</si>
  <si>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</si>
  <si>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</si>
  <si>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</si>
  <si>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</si>
  <si>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</si>
  <si>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</si>
  <si>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</si>
  <si>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</si>
  <si>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</si>
  <si>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</si>
  <si>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</si>
  <si>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</si>
  <si>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</si>
  <si>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</si>
  <si>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</si>
  <si>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</si>
  <si>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</si>
  <si>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</si>
  <si>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</si>
  <si>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</si>
  <si>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</si>
  <si>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</si>
  <si>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</si>
  <si>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</si>
  <si>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</si>
  <si>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</si>
  <si>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</si>
  <si>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</si>
  <si>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</si>
  <si>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</si>
  <si>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</si>
  <si>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</si>
  <si>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</si>
  <si>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</si>
  <si>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</si>
  <si>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</si>
  <si>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</si>
  <si>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</si>
  <si>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</si>
  <si>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</si>
  <si>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</si>
  <si>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</si>
  <si>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</si>
  <si>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</si>
  <si>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</si>
  <si>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</si>
  <si>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</si>
  <si>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</si>
  <si>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</si>
  <si>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</si>
  <si>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</si>
  <si>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</si>
  <si>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</si>
  <si>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</si>
  <si>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</si>
  <si>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</si>
  <si>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</si>
  <si>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</si>
  <si>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</si>
  <si>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</si>
  <si>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</si>
  <si>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</si>
  <si>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</si>
  <si>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</si>
  <si>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</si>
  <si>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</si>
  <si>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</si>
  <si>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</si>
  <si>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</si>
  <si>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</si>
  <si>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</si>
  <si>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</si>
  <si>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</si>
  <si>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</si>
  <si>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</si>
  <si>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</si>
  <si>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</si>
  <si>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</si>
  <si>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</si>
  <si>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</si>
  <si>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</si>
  <si>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</si>
  <si>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</si>
  <si>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</si>
  <si>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</si>
  <si>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</si>
  <si>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</si>
  <si>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</si>
  <si>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</si>
  <si>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</si>
  <si>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</si>
  <si>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</si>
  <si>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</si>
  <si>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</si>
  <si>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</si>
  <si>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</si>
  <si>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</si>
  <si>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</si>
  <si>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</si>
  <si>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</si>
  <si>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</si>
  <si>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</si>
  <si>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</si>
  <si>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</si>
  <si>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</si>
  <si>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</si>
  <si>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</si>
  <si>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</si>
  <si>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</si>
  <si>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</si>
  <si>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</si>
  <si>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</si>
  <si>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</si>
  <si>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</si>
  <si>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</si>
  <si>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</si>
  <si>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</si>
  <si>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</si>
  <si>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</si>
  <si>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</si>
  <si>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</si>
  <si>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</si>
  <si>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</si>
  <si>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</si>
  <si>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</si>
  <si>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</si>
  <si>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</si>
  <si>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</si>
  <si>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</si>
  <si>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</si>
  <si>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</si>
  <si>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</si>
  <si>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</si>
  <si>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</si>
  <si>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</si>
  <si>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</si>
  <si>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</si>
  <si>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</si>
  <si>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</si>
  <si>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</si>
  <si>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</si>
  <si>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</si>
  <si>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</si>
  <si>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</si>
  <si>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</si>
  <si>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</si>
  <si>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</si>
  <si>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</si>
  <si>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</si>
  <si>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</si>
  <si>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</si>
  <si>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</si>
  <si>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</si>
  <si>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</si>
  <si>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</si>
  <si>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</si>
  <si>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</si>
  <si>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</si>
  <si>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</si>
  <si>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</si>
  <si>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</si>
  <si>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</si>
  <si>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</si>
  <si>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</si>
  <si>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</si>
  <si>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</si>
  <si>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</si>
  <si>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</si>
  <si>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</si>
  <si>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</si>
  <si>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</si>
  <si>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</si>
  <si>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</si>
  <si>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</si>
  <si>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</si>
  <si>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</si>
  <si>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</si>
  <si>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</si>
  <si>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</si>
  <si>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</si>
  <si>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</si>
  <si>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</si>
  <si>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</si>
  <si>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</si>
  <si>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</si>
  <si>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</si>
  <si>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</si>
  <si>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</si>
  <si>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</si>
  <si>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</si>
  <si>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</si>
  <si>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</si>
  <si>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</si>
  <si>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</si>
  <si>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</si>
  <si>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</si>
  <si>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</si>
  <si>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</si>
  <si>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</si>
  <si>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</si>
  <si>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</si>
  <si>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</si>
  <si>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</si>
  <si>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</si>
  <si>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</si>
  <si>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</si>
  <si>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</si>
  <si>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</si>
  <si>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</si>
  <si>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</si>
  <si>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</si>
  <si>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</si>
  <si>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</si>
  <si>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</si>
  <si>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</si>
  <si>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</si>
  <si>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</si>
  <si>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</si>
  <si>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</si>
  <si>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</si>
  <si>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</si>
  <si>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</si>
  <si>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</si>
  <si>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</si>
  <si>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</si>
  <si>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</si>
  <si>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</si>
  <si>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</si>
  <si>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</si>
  <si>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</si>
  <si>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</si>
  <si>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</si>
  <si>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</si>
  <si>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</si>
  <si>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</si>
  <si>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</si>
  <si>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</si>
  <si>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</si>
  <si>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</si>
  <si>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</si>
  <si>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</si>
  <si>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</si>
  <si>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</si>
  <si>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</si>
  <si>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</si>
  <si>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</si>
  <si>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</si>
  <si>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</si>
  <si>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</si>
  <si>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</si>
  <si>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</si>
  <si>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</si>
  <si>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</si>
  <si>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</si>
  <si>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</si>
  <si>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</si>
  <si>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</si>
  <si>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</si>
  <si>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</si>
  <si>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</si>
  <si>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</si>
  <si>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</si>
  <si>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</si>
  <si>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</si>
  <si>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</si>
  <si>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</si>
  <si>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</si>
  <si>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</si>
  <si>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</si>
  <si>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</si>
  <si>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</si>
  <si>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</si>
  <si>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</si>
  <si>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</si>
  <si>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</si>
  <si>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</si>
  <si>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</si>
  <si>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</si>
  <si>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</si>
  <si>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</si>
  <si>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</si>
  <si>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</si>
  <si>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</si>
  <si>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</si>
  <si>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</si>
  <si>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</si>
  <si>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</si>
  <si>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</si>
  <si>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</si>
  <si>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</si>
  <si>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</si>
  <si>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</si>
  <si>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</si>
  <si>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</si>
  <si>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</si>
  <si>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</si>
  <si>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</si>
  <si>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</si>
  <si>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</si>
  <si>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</si>
  <si>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</si>
  <si>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</si>
  <si>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</si>
  <si>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</si>
  <si>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</si>
  <si>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</si>
  <si>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</si>
  <si>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</si>
  <si>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</si>
  <si>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</si>
  <si>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</si>
  <si>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</si>
  <si>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</si>
  <si>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</si>
  <si>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</si>
  <si>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</si>
  <si>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</si>
  <si>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</si>
  <si>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</si>
  <si>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</si>
  <si>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</si>
  <si>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</si>
  <si>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</si>
  <si>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</si>
  <si>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</si>
  <si>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</si>
  <si>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</si>
  <si>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</si>
  <si>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</si>
  <si>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</si>
  <si>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</si>
  <si>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</si>
  <si>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</si>
  <si>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</si>
  <si>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</si>
  <si>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</si>
  <si>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</si>
  <si>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</si>
  <si>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</si>
  <si>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</si>
  <si>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</si>
  <si>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</si>
  <si>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</si>
  <si>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</si>
  <si>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</si>
  <si>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</si>
  <si>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</si>
  <si>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</si>
  <si>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</si>
  <si>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</si>
  <si>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</si>
  <si>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</si>
  <si>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</si>
  <si>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</si>
  <si>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</si>
  <si>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</si>
  <si>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</si>
  <si>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</si>
  <si>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</si>
  <si>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</si>
  <si>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</si>
  <si>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</si>
  <si>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</si>
  <si>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</si>
  <si>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</si>
  <si>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</si>
  <si>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</si>
  <si>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</si>
  <si>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</si>
  <si>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</si>
  <si>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</si>
  <si>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</si>
  <si>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</si>
  <si>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</si>
  <si>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</si>
  <si>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</si>
  <si>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</si>
  <si>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</si>
  <si>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</si>
  <si>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</si>
  <si>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</si>
  <si>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</si>
  <si>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</si>
  <si>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</si>
  <si>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</si>
  <si>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</si>
  <si>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</si>
  <si>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</si>
  <si>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</si>
  <si>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</si>
  <si>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</si>
  <si>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</si>
  <si>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</si>
  <si>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</si>
  <si>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</si>
  <si>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</si>
  <si>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</si>
  <si>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</si>
  <si>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</si>
  <si>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</si>
  <si>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</si>
  <si>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</si>
  <si>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</si>
  <si>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</si>
  <si>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</si>
  <si>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</si>
  <si>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</si>
  <si>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</si>
  <si>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</si>
  <si>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</si>
  <si>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</si>
  <si>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</si>
  <si>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</si>
  <si>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</si>
  <si>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</si>
  <si>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</si>
  <si>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</si>
  <si>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</si>
  <si>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</si>
  <si>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</si>
  <si>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</si>
  <si>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</si>
  <si>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</si>
  <si>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</si>
  <si>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</si>
  <si>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</si>
  <si>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</si>
  <si>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</si>
  <si>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</si>
  <si>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</si>
  <si>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</si>
  <si>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</si>
  <si>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</si>
  <si>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</si>
  <si>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</si>
  <si>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</si>
  <si>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</si>
  <si>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</si>
  <si>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</si>
  <si>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</si>
  <si>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</si>
  <si>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</si>
  <si>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</si>
  <si>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</si>
  <si>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</si>
  <si>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</si>
  <si>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</si>
  <si>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</si>
  <si>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</si>
  <si>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</si>
  <si>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</si>
  <si>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</si>
  <si>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</si>
  <si>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</si>
  <si>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</si>
  <si>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</si>
  <si>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</si>
  <si>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</si>
  <si>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</si>
  <si>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</si>
  <si>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</si>
  <si>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</si>
  <si>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</si>
  <si>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</si>
  <si>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</si>
  <si>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</si>
  <si>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</si>
  <si>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</si>
  <si>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</si>
  <si>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</si>
  <si>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</si>
  <si>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</si>
  <si>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</si>
  <si>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</si>
  <si>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</si>
  <si>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</si>
  <si>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</si>
  <si>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</si>
  <si>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</si>
  <si>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</si>
  <si>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</si>
  <si>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</si>
  <si>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</si>
  <si>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</si>
  <si>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</si>
  <si>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</si>
  <si>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</si>
  <si>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</si>
  <si>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</si>
  <si>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</si>
  <si>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</si>
  <si>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</si>
  <si>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</si>
  <si>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</si>
  <si>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</si>
  <si>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</si>
  <si>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</si>
  <si>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</si>
  <si>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</si>
  <si>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</si>
  <si>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</si>
  <si>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</si>
  <si>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</si>
  <si>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</si>
  <si>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</si>
  <si>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</si>
  <si>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</si>
  <si>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</si>
  <si>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</si>
  <si>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</si>
  <si>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</si>
  <si>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</si>
  <si>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</si>
  <si>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</si>
  <si>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</si>
  <si>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</si>
  <si>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</si>
  <si>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</si>
  <si>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</si>
  <si>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</si>
  <si>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</si>
  <si>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</si>
  <si>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</si>
  <si>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</si>
  <si>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</si>
  <si>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</si>
  <si>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</si>
  <si>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</si>
  <si>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</si>
  <si>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</si>
  <si>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</si>
  <si>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</si>
  <si>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</si>
  <si>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</si>
  <si>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</si>
  <si>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</si>
  <si>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</si>
  <si>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</si>
  <si>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</si>
  <si>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</si>
  <si>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</si>
  <si>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</si>
  <si>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</si>
  <si>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</si>
  <si>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</si>
  <si>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</si>
  <si>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</si>
  <si>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</si>
  <si>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</si>
  <si>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</si>
  <si>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</si>
  <si>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</si>
  <si>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</si>
  <si>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</si>
  <si>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</si>
  <si>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</si>
  <si>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</si>
  <si>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</si>
  <si>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</si>
  <si>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</si>
  <si>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</si>
  <si>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</si>
  <si>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</si>
  <si>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</si>
  <si>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</si>
  <si>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</si>
  <si>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</si>
  <si>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</si>
  <si>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</si>
  <si>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</si>
  <si>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</si>
  <si>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</si>
  <si>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</si>
  <si>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</si>
  <si>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</si>
  <si>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</si>
  <si>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</si>
  <si>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</si>
  <si>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</si>
  <si>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</si>
  <si>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</si>
  <si>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</si>
  <si>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</si>
  <si>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</si>
  <si>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</si>
  <si>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</si>
  <si>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</si>
  <si>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</si>
  <si>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</si>
  <si>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</si>
  <si>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</si>
  <si>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</si>
  <si>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</si>
  <si>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</si>
  <si>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</si>
  <si>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</si>
  <si>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</si>
  <si>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</si>
  <si>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</si>
  <si>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</si>
  <si>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</si>
  <si>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</si>
  <si>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</si>
  <si>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</si>
  <si>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</si>
  <si>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</si>
  <si>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</si>
  <si>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</si>
  <si>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</si>
  <si>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</si>
  <si>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</si>
  <si>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</si>
  <si>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</si>
  <si>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</si>
  <si>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</si>
  <si>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</si>
  <si>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</si>
  <si>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</si>
  <si>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</si>
  <si>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</si>
  <si>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</si>
  <si>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</si>
  <si>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</si>
  <si>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</si>
  <si>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</si>
  <si>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</si>
  <si>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</si>
  <si>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</si>
  <si>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</si>
  <si>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</si>
  <si>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</si>
  <si>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</si>
  <si>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</si>
  <si>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</si>
  <si>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</si>
  <si>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</si>
  <si>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</si>
  <si>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</si>
  <si>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</si>
  <si>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</si>
  <si>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</si>
  <si>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</si>
  <si>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</si>
  <si>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</si>
  <si>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</si>
  <si>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</si>
  <si>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</si>
  <si>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</si>
  <si>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</si>
  <si>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</si>
  <si>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</si>
  <si>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</si>
  <si>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</si>
  <si>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</si>
  <si>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</si>
  <si>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</si>
  <si>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</si>
  <si>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</si>
  <si>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</si>
  <si>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</si>
  <si>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</si>
  <si>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</si>
  <si>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</si>
  <si>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</si>
  <si>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</si>
  <si>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</si>
  <si>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</si>
  <si>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</si>
  <si>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</si>
  <si>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</si>
  <si>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</si>
  <si>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</si>
  <si>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</si>
  <si>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</si>
  <si>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</si>
  <si>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</si>
  <si>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</si>
  <si>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</si>
  <si>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</si>
  <si>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</si>
  <si>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</si>
  <si>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</si>
  <si>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</si>
  <si>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</si>
  <si>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</si>
  <si>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</si>
  <si>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</si>
  <si>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</si>
  <si>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</si>
  <si>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</si>
  <si>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</si>
  <si>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</si>
  <si>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</si>
  <si>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</si>
  <si>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</si>
  <si>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</si>
  <si>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</si>
  <si>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</si>
  <si>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</si>
  <si>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</si>
  <si>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</si>
  <si>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</si>
  <si>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</si>
  <si>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</si>
  <si>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</si>
  <si>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</si>
  <si>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</si>
  <si>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</si>
  <si>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</si>
  <si>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</si>
  <si>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</si>
  <si>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</si>
  <si>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</si>
  <si>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</si>
  <si>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</si>
  <si>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</si>
  <si>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</si>
  <si>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</si>
  <si>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</si>
  <si>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</si>
  <si>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</si>
  <si>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</si>
  <si>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</si>
  <si>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</si>
  <si>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</si>
  <si>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</si>
  <si>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</si>
  <si>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</si>
  <si>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</si>
  <si>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</si>
  <si>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</si>
  <si>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</si>
  <si>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</si>
  <si>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</si>
  <si>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</si>
  <si>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</si>
  <si>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</si>
  <si>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</si>
  <si>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</si>
  <si>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</si>
  <si>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</si>
  <si>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</si>
  <si>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</si>
  <si>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</si>
  <si>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</si>
  <si>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</si>
  <si>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</si>
  <si>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</si>
  <si>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</si>
  <si>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</si>
  <si>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</si>
  <si>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</si>
  <si>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</si>
  <si>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</si>
  <si>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</si>
  <si>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</si>
  <si>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</si>
  <si>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</si>
  <si>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</si>
  <si>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</si>
  <si>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</si>
  <si>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</si>
  <si>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</si>
  <si>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</si>
  <si>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</si>
  <si>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</si>
  <si>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</si>
  <si>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</si>
  <si>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</si>
  <si>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</si>
  <si>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</si>
  <si>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</si>
  <si>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</si>
  <si>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</si>
  <si>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</si>
  <si>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</si>
  <si>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</si>
  <si>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</si>
  <si>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</si>
  <si>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</si>
  <si>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</si>
  <si>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</si>
  <si>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</si>
  <si>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</si>
  <si>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</si>
  <si>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</si>
  <si>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</si>
  <si>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</si>
  <si>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</si>
  <si>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</si>
  <si>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</si>
  <si>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</si>
  <si>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</si>
  <si>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</si>
  <si>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</si>
  <si>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</si>
  <si>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</si>
  <si>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</si>
  <si>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</si>
  <si>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</si>
  <si>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</si>
  <si>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</si>
  <si>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</si>
  <si>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</si>
  <si>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</si>
  <si>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</si>
  <si>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</si>
  <si>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</si>
  <si>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</si>
  <si>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</si>
  <si>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</si>
  <si>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</si>
  <si>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</si>
  <si>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</si>
  <si>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</si>
  <si>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</si>
  <si>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</si>
  <si>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</si>
  <si>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</si>
  <si>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</si>
  <si>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</si>
  <si>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</si>
  <si>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</si>
  <si>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</si>
  <si>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</si>
  <si>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</si>
  <si>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</si>
  <si>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</si>
  <si>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</si>
  <si>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</si>
  <si>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</si>
  <si>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</si>
  <si>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</si>
  <si>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</si>
  <si>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</si>
  <si>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</si>
  <si>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</si>
  <si>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</si>
  <si>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</si>
  <si>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</si>
  <si>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</si>
  <si>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</si>
  <si>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</si>
  <si>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</si>
  <si>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</si>
  <si>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</si>
  <si>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</si>
  <si>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</si>
  <si>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</si>
  <si>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</si>
  <si>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</si>
  <si>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</si>
  <si>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</si>
  <si>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</si>
  <si>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</si>
  <si>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</si>
  <si>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</si>
  <si>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</si>
  <si>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</si>
  <si>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</si>
  <si>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</si>
  <si>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</si>
  <si>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</si>
  <si>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</si>
  <si>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</si>
  <si>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</si>
  <si>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</si>
  <si>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</si>
  <si>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</si>
  <si>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</si>
  <si>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</si>
  <si>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</si>
  <si>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</si>
  <si>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</si>
  <si>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</si>
  <si>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</si>
  <si>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</si>
  <si>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</si>
  <si>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</si>
  <si>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</si>
  <si>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</si>
  <si>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</si>
  <si>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</si>
  <si>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</si>
  <si>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</si>
  <si>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</si>
  <si>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</si>
  <si>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</si>
  <si>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</si>
  <si>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</si>
  <si>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</si>
  <si>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</si>
  <si>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</si>
  <si>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</si>
  <si>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</si>
  <si>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</si>
  <si>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</si>
  <si>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</si>
  <si>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</si>
  <si>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</si>
  <si>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</si>
  <si>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</si>
  <si>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</si>
  <si>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</si>
  <si>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</si>
  <si>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</si>
  <si>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</si>
  <si>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</si>
  <si>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</si>
  <si>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</si>
  <si>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</si>
  <si>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</si>
  <si>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</si>
  <si>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</si>
  <si>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</si>
  <si>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</si>
  <si>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</si>
  <si>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</si>
  <si>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</si>
  <si>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</si>
  <si>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</si>
  <si>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</si>
  <si>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</si>
  <si>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</si>
  <si>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</si>
  <si>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</si>
  <si>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</si>
  <si>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</si>
  <si>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</si>
  <si>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</si>
  <si>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</si>
  <si>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</si>
  <si>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</si>
  <si>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</si>
  <si>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</si>
  <si>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</si>
  <si>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</si>
  <si>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</si>
  <si>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</si>
  <si>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</si>
  <si>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</si>
  <si>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</si>
  <si>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</si>
  <si>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</si>
  <si>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</si>
  <si>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</si>
  <si>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</si>
  <si>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</si>
  <si>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</si>
  <si>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</si>
  <si>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</si>
  <si>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</si>
  <si>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</si>
  <si>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</si>
  <si>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</si>
  <si>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</si>
  <si>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</si>
  <si>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</si>
  <si>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</si>
  <si>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</si>
  <si>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</si>
  <si>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</si>
  <si>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</si>
  <si>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</si>
  <si>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</si>
  <si>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</si>
  <si>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</si>
  <si>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</si>
  <si>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</si>
  <si>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</si>
  <si>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</si>
  <si>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</si>
  <si>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</si>
  <si>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</si>
  <si>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</si>
  <si>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</si>
  <si>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</si>
  <si>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</si>
  <si>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</si>
  <si>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</si>
  <si>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</si>
  <si>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</si>
  <si>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</si>
  <si>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</si>
  <si>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</si>
  <si>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</si>
  <si>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</si>
  <si>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</si>
  <si>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</si>
  <si>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</si>
  <si>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</si>
  <si>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</si>
  <si>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</si>
  <si>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</si>
  <si>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</si>
  <si>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</si>
  <si>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</si>
  <si>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</si>
  <si>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</si>
  <si>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</si>
  <si>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</si>
  <si>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</si>
  <si>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</si>
  <si>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</si>
  <si>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</si>
  <si>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</si>
  <si>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</si>
  <si>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</si>
  <si>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</si>
  <si>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</si>
  <si>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</si>
  <si>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</si>
  <si>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</si>
  <si>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</si>
  <si>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</si>
  <si>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</si>
  <si>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</si>
  <si>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</si>
  <si>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</si>
  <si>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</si>
  <si>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</si>
  <si>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</si>
  <si>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</si>
  <si>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</si>
  <si>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</si>
  <si>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</si>
  <si>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</si>
  <si>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</si>
  <si>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</si>
  <si>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</si>
  <si>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</si>
  <si>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</si>
  <si>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</si>
  <si>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</si>
  <si>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</si>
  <si>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</si>
  <si>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</si>
  <si>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</si>
  <si>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</si>
  <si>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</si>
  <si>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</si>
  <si>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</si>
  <si>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</si>
  <si>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</si>
  <si>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</si>
  <si>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</si>
  <si>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</si>
  <si>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</si>
  <si>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</si>
  <si>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</si>
  <si>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</si>
  <si>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</si>
  <si>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</si>
  <si>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</si>
  <si>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</si>
  <si>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</si>
  <si>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</si>
  <si>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</si>
  <si>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</si>
  <si>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</si>
  <si>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</si>
  <si>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</si>
  <si>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</si>
  <si>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</si>
  <si>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</si>
  <si>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</si>
  <si>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</si>
  <si>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</si>
  <si>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</si>
  <si>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</si>
  <si>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</si>
  <si>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</si>
  <si>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</si>
  <si>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</si>
  <si>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</si>
  <si>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</si>
  <si>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</si>
  <si>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</si>
  <si>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</si>
  <si>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</si>
  <si>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</si>
  <si>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</si>
  <si>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</si>
  <si>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</si>
  <si>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</si>
  <si>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</si>
  <si>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</si>
  <si>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</si>
  <si>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</si>
  <si>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</si>
  <si>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</si>
  <si>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</si>
  <si>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</si>
  <si>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</si>
  <si>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</si>
  <si>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</si>
  <si>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</si>
  <si>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</si>
  <si>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</si>
  <si>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</si>
  <si>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</si>
  <si>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</si>
  <si>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</si>
  <si>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</si>
  <si>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</si>
  <si>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</si>
  <si>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</si>
  <si>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</si>
  <si>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</si>
  <si>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</si>
  <si>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</si>
  <si>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</si>
  <si>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</si>
  <si>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</si>
  <si>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</si>
  <si>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</si>
  <si>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</si>
  <si>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</si>
  <si>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</si>
  <si>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</si>
  <si>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</si>
  <si>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</si>
  <si>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</si>
  <si>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</si>
  <si>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</si>
  <si>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</si>
  <si>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</si>
  <si>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</si>
  <si>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</si>
  <si>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</si>
  <si>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</si>
  <si>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</si>
  <si>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</si>
  <si>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</si>
  <si>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</si>
  <si>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</si>
  <si>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</si>
  <si>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</si>
  <si>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</si>
  <si>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</si>
  <si>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</si>
  <si>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</si>
  <si>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</si>
  <si>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</si>
  <si>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</si>
  <si>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</si>
  <si>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</si>
  <si>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</si>
  <si>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</si>
  <si>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</si>
  <si>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</si>
  <si>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</si>
  <si>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</si>
  <si>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</si>
  <si>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</si>
  <si>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</si>
  <si>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</si>
  <si>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</si>
  <si>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</si>
  <si>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</si>
  <si>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</si>
  <si>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</si>
  <si>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</si>
  <si>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</si>
  <si>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</si>
  <si>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</si>
  <si>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</si>
  <si>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</si>
  <si>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</si>
  <si>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</si>
  <si>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</si>
  <si>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</si>
  <si>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</si>
  <si>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</si>
  <si>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</si>
  <si>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</si>
  <si>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</si>
  <si>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</si>
  <si>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</si>
  <si>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</si>
  <si>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</si>
  <si>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</si>
  <si>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</si>
  <si>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</si>
  <si>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</si>
  <si>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</si>
  <si>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</si>
  <si>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</si>
  <si>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</si>
  <si>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</si>
  <si>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</si>
  <si>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</si>
  <si>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</si>
  <si>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</si>
  <si>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</si>
  <si>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</si>
  <si>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</si>
  <si>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</si>
  <si>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</si>
  <si>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</si>
  <si>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</si>
  <si>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</si>
  <si>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</si>
  <si>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</si>
  <si>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</si>
  <si>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</si>
  <si>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</si>
  <si>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</si>
  <si>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</si>
  <si>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</si>
  <si>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</si>
  <si>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</si>
  <si>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</si>
  <si>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</si>
  <si>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</si>
  <si>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</si>
  <si>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</si>
  <si>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</si>
  <si>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</si>
  <si>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</si>
  <si>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</si>
  <si>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</si>
  <si>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</si>
  <si>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</si>
  <si>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</si>
  <si>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</si>
  <si>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</si>
  <si>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</si>
  <si>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</si>
  <si>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</si>
  <si>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</si>
  <si>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</si>
  <si>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</si>
  <si>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</si>
  <si>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</si>
  <si>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</si>
  <si>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</si>
  <si>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</si>
  <si>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</si>
  <si>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</si>
  <si>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</si>
  <si>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</si>
  <si>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</si>
  <si>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</si>
  <si>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</si>
  <si>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</si>
  <si>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</si>
  <si>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</si>
  <si>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</si>
  <si>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</si>
  <si>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</si>
  <si>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</si>
  <si>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</si>
  <si>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</si>
  <si>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</si>
  <si>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</si>
  <si>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</si>
  <si>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</si>
  <si>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</si>
  <si>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</si>
  <si>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</si>
  <si>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</si>
  <si>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</si>
  <si>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</si>
  <si>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</si>
  <si>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</si>
  <si>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</si>
  <si>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</si>
  <si>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</si>
  <si>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</si>
  <si>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</si>
  <si>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</si>
  <si>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</si>
  <si>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</si>
  <si>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</si>
  <si>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</si>
  <si>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</si>
  <si>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</si>
  <si>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</si>
  <si>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</si>
  <si>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</si>
  <si>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</si>
  <si>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</si>
  <si>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</si>
  <si>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</si>
  <si>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</si>
  <si>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</si>
  <si>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</si>
  <si>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</si>
  <si>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</si>
  <si>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</si>
  <si>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</si>
  <si>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</si>
  <si>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</si>
  <si>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</si>
  <si>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</si>
  <si>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</si>
  <si>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</si>
  <si>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</si>
  <si>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</si>
  <si>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</si>
  <si>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</si>
  <si>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</si>
  <si>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</si>
  <si>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</si>
  <si>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</si>
  <si>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</si>
  <si>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</si>
  <si>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</si>
  <si>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</si>
  <si>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</si>
  <si>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</si>
  <si>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</si>
  <si>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</si>
  <si>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</si>
  <si>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</si>
  <si>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</si>
  <si>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</si>
  <si>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</si>
  <si>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</si>
  <si>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</si>
  <si>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</si>
  <si>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</si>
  <si>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</si>
  <si>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</si>
  <si>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</si>
  <si>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</si>
  <si>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</si>
  <si>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</si>
  <si>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</si>
  <si>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</si>
  <si>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</si>
  <si>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</si>
  <si>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</si>
  <si>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</si>
  <si>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</si>
  <si>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</si>
  <si>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</si>
  <si>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</si>
  <si>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</si>
  <si>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</si>
  <si>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</si>
  <si>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</si>
  <si>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</si>
  <si>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</si>
  <si>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</si>
  <si>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</si>
  <si>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</si>
  <si>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</si>
  <si>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</si>
  <si>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</si>
  <si>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</si>
  <si>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</si>
  <si>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</si>
  <si>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</si>
  <si>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</si>
  <si>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</si>
  <si>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</si>
  <si>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</si>
  <si>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</si>
  <si>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</si>
  <si>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</si>
  <si>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</si>
  <si>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</si>
  <si>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</si>
  <si>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</si>
  <si>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</si>
  <si>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</si>
  <si>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</si>
  <si>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</si>
  <si>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</si>
  <si>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</si>
  <si>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</si>
  <si>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</si>
  <si>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</si>
  <si>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</si>
  <si>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</si>
  <si>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</si>
  <si>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</si>
  <si>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</si>
  <si>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</si>
  <si>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</si>
  <si>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</si>
  <si>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</si>
  <si>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</si>
  <si>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</si>
  <si>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</si>
  <si>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</si>
  <si>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</si>
  <si>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</si>
  <si>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</si>
  <si>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</si>
  <si>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</si>
  <si>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</si>
  <si>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</si>
  <si>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</si>
  <si>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</si>
  <si>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</si>
  <si>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</si>
  <si>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</si>
  <si>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</si>
  <si>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</si>
  <si>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</si>
  <si>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</si>
  <si>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</si>
  <si>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</si>
  <si>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</si>
  <si>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</si>
  <si>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</si>
  <si>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</si>
  <si>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</si>
  <si>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</si>
  <si>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</si>
  <si>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</si>
  <si>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</si>
  <si>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</si>
  <si>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</si>
  <si>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</si>
  <si>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</si>
  <si>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</si>
  <si>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</si>
  <si>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</si>
  <si>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</si>
  <si>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</si>
  <si>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</si>
  <si>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</si>
  <si>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</si>
  <si>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</si>
  <si>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</si>
  <si>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</si>
  <si>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</si>
  <si>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</si>
  <si>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</si>
  <si>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</si>
  <si>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</si>
  <si>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</si>
  <si>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</si>
  <si>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</si>
  <si>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</si>
  <si>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</si>
  <si>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</si>
  <si>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</si>
  <si>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</si>
  <si>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</si>
  <si>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</si>
  <si>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</si>
  <si>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</si>
  <si>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</si>
  <si>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</si>
  <si>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</si>
  <si>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</si>
  <si>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</si>
  <si>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</si>
  <si>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</si>
  <si>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</si>
  <si>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</si>
  <si>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</si>
  <si>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</si>
  <si>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</si>
  <si>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</si>
  <si>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</si>
  <si>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</si>
  <si>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</si>
  <si>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</si>
  <si>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</si>
  <si>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</si>
  <si>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</si>
  <si>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</si>
  <si>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</si>
  <si>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</si>
  <si>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</si>
  <si>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</si>
  <si>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</si>
  <si>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</si>
  <si>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</si>
  <si>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</si>
  <si>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</si>
  <si>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</si>
  <si>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</si>
  <si>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</si>
  <si>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</si>
  <si>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</si>
  <si>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</si>
  <si>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</si>
  <si>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</si>
  <si>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</si>
  <si>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</si>
  <si>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</si>
  <si>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</si>
  <si>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</si>
  <si>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</si>
  <si>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</si>
  <si>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</si>
  <si>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</si>
  <si>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</si>
  <si>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</si>
  <si>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</si>
  <si>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</si>
  <si>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</si>
  <si>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</si>
  <si>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</si>
  <si>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</si>
  <si>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</si>
  <si>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</si>
  <si>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</si>
  <si>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</si>
  <si>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</si>
  <si>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</si>
  <si>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</si>
  <si>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</si>
  <si>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</si>
  <si>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</si>
  <si>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</si>
  <si>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</si>
  <si>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</si>
  <si>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</si>
  <si>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</si>
  <si>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</si>
  <si>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</si>
  <si>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</si>
  <si>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</si>
  <si>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</si>
  <si>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</si>
  <si>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</si>
  <si>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</si>
  <si>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</si>
  <si>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</si>
  <si>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</si>
  <si>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</si>
  <si>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</si>
  <si>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</si>
  <si>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</si>
  <si>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</si>
  <si>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</si>
  <si>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</si>
  <si>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</si>
  <si>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</si>
  <si>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</si>
  <si>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</si>
  <si>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</si>
  <si>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</si>
  <si>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</si>
  <si>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</si>
  <si>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</si>
  <si>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</si>
  <si>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</si>
  <si>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</si>
  <si>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</si>
  <si>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</si>
  <si>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</si>
  <si>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</si>
  <si>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</si>
  <si>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</si>
  <si>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</si>
  <si>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</si>
  <si>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</si>
  <si>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</si>
  <si>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</si>
  <si>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</si>
  <si>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</si>
  <si>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</si>
  <si>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</si>
  <si>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</si>
  <si>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</si>
  <si>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</si>
  <si>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</si>
  <si>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</si>
  <si>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</si>
  <si>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</si>
  <si>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</si>
  <si>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</si>
  <si>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</si>
  <si>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</si>
  <si>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</si>
  <si>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</si>
  <si>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</si>
  <si>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</si>
  <si>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</si>
  <si>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</si>
  <si>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</si>
  <si>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</si>
  <si>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</si>
  <si>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</si>
  <si>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</si>
  <si>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</si>
  <si>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</si>
  <si>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</si>
  <si>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</si>
  <si>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</si>
  <si>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</si>
  <si>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</si>
  <si>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</si>
  <si>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</si>
  <si>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</si>
  <si>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</si>
  <si>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</si>
  <si>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</si>
  <si>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</si>
  <si>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</si>
  <si>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</si>
  <si>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</si>
  <si>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</si>
  <si>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</si>
  <si>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</si>
  <si>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</si>
  <si>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</si>
  <si>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</si>
  <si>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</si>
  <si>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</si>
  <si>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</si>
  <si>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</si>
  <si>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</si>
  <si>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</si>
  <si>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</si>
  <si>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</si>
  <si>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</si>
  <si>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</si>
  <si>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</si>
  <si>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</si>
  <si>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</si>
  <si>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</si>
  <si>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</si>
  <si>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</si>
  <si>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</si>
  <si>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</si>
  <si>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</si>
  <si>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</si>
  <si>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</si>
  <si>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</si>
  <si>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</si>
  <si>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</si>
  <si>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</si>
  <si>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</si>
  <si>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</si>
  <si>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</si>
  <si>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</si>
  <si>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</si>
  <si>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</si>
  <si>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</si>
  <si>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</si>
  <si>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</si>
  <si>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</si>
  <si>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</si>
  <si>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</si>
  <si>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</si>
  <si>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</si>
  <si>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</si>
  <si>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</si>
  <si>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</si>
  <si>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</si>
  <si>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</si>
  <si>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</si>
  <si>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</si>
  <si>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</si>
  <si>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</si>
  <si>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</si>
  <si>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</si>
  <si>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</si>
  <si>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</si>
  <si>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</si>
  <si>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</si>
  <si>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</si>
  <si>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</si>
  <si>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</si>
  <si>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</si>
  <si>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</si>
  <si>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</si>
  <si>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</si>
  <si>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</si>
  <si>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</si>
  <si>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</si>
  <si>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</si>
  <si>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</si>
  <si>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</si>
  <si>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</si>
  <si>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</si>
  <si>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</si>
  <si>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</si>
  <si>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</si>
  <si>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</si>
  <si>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</si>
  <si>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</si>
  <si>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</si>
  <si>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</si>
  <si>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</si>
  <si>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</si>
  <si>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</si>
  <si>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</si>
  <si>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</si>
  <si>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</si>
  <si>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</si>
  <si>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</si>
  <si>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</si>
  <si>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</si>
  <si>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</si>
  <si>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</si>
  <si>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</si>
  <si>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</si>
  <si>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</si>
  <si>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</si>
  <si>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</si>
  <si>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</si>
  <si>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</si>
  <si>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</si>
  <si>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</si>
  <si>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</si>
  <si>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</si>
  <si>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</si>
  <si>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</si>
  <si>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</si>
  <si>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</si>
  <si>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</si>
  <si>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</si>
  <si>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</si>
  <si>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</si>
  <si>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</si>
  <si>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</si>
  <si>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</si>
  <si>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</si>
  <si>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</si>
  <si>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</si>
  <si>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</si>
  <si>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</si>
  <si>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</si>
  <si>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</si>
  <si>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</si>
  <si>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</si>
  <si>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</si>
  <si>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</si>
  <si>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</si>
  <si>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</si>
  <si>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</si>
  <si>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</si>
  <si>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</si>
  <si>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</si>
  <si>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</si>
  <si>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</si>
  <si>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</si>
  <si>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</si>
  <si>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</si>
  <si>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</si>
  <si>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</si>
  <si>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</si>
  <si>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</si>
  <si>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</si>
  <si>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</si>
  <si>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</si>
  <si>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</si>
  <si>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</si>
  <si>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</si>
  <si>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</si>
  <si>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</si>
  <si>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</si>
  <si>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</si>
  <si>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</si>
  <si>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</si>
  <si>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</si>
  <si>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</si>
  <si>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</si>
  <si>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</si>
  <si>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</si>
  <si>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</si>
  <si>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</si>
  <si>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</si>
  <si>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</si>
  <si>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</si>
  <si>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</si>
  <si>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</si>
  <si>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</si>
  <si>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</si>
  <si>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</si>
  <si>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</si>
  <si>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</si>
  <si>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</si>
  <si>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</si>
  <si>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</si>
  <si>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</si>
  <si>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</si>
  <si>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</si>
  <si>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</si>
  <si>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</si>
  <si>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</si>
  <si>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</si>
  <si>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</si>
  <si>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</si>
  <si>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</si>
  <si>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</si>
  <si>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</si>
  <si>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</si>
  <si>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</si>
  <si>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</si>
  <si>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</si>
  <si>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</si>
  <si>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</si>
  <si>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</si>
  <si>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</si>
  <si>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</si>
  <si>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</si>
  <si>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</si>
  <si>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</si>
  <si>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</si>
  <si>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</si>
  <si>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</si>
  <si>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</si>
  <si>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</si>
  <si>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</si>
  <si>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</si>
  <si>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</si>
  <si>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</si>
  <si>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</si>
  <si>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</si>
  <si>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</si>
  <si>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</si>
  <si>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</si>
  <si>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</si>
  <si>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</si>
  <si>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</si>
  <si>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</si>
  <si>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</si>
  <si>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</si>
  <si>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</si>
  <si>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</si>
  <si>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</si>
  <si>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</si>
  <si>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</si>
  <si>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</si>
  <si>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</si>
  <si>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</si>
  <si>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</si>
  <si>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</si>
  <si>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</si>
  <si>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</si>
  <si>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</si>
  <si>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</si>
  <si>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</si>
  <si>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</si>
  <si>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</si>
  <si>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</si>
  <si>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</si>
  <si>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</si>
  <si>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</si>
  <si>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</si>
  <si>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</si>
  <si>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</si>
  <si>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</si>
  <si>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</si>
  <si>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</si>
  <si>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</si>
  <si>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</si>
  <si>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</si>
  <si>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</si>
  <si>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</si>
  <si>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</si>
  <si>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</si>
  <si>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</si>
  <si>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</si>
  <si>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</si>
  <si>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</si>
  <si>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</si>
  <si>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</si>
  <si>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</si>
  <si>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</si>
  <si>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</si>
  <si>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</si>
  <si>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</si>
  <si>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</si>
  <si>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</si>
  <si>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</si>
  <si>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</si>
  <si>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</si>
  <si>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</si>
  <si>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</si>
  <si>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</si>
  <si>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</si>
  <si>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</si>
  <si>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</si>
  <si>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</si>
  <si>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</si>
  <si>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</si>
  <si>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</si>
  <si>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</si>
  <si>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</si>
  <si>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</si>
  <si>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</si>
  <si>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</si>
  <si>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</si>
  <si>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</si>
  <si>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</si>
  <si>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</si>
  <si>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</si>
  <si>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</si>
  <si>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</si>
  <si>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</si>
  <si>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</si>
  <si>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</si>
  <si>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</si>
  <si>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</si>
  <si>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</si>
  <si>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</si>
  <si>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</si>
  <si>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</si>
  <si>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</si>
  <si>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</si>
  <si>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</si>
  <si>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</si>
  <si>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</si>
  <si>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</si>
  <si>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</si>
  <si>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</si>
  <si>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</si>
  <si>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</si>
  <si>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</si>
  <si>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</si>
  <si>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</si>
  <si>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</si>
  <si>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</si>
  <si>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</si>
  <si>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</si>
  <si>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</si>
  <si>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</si>
  <si>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</si>
  <si>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</si>
  <si>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</si>
  <si>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</si>
  <si>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</si>
  <si>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</si>
  <si>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</si>
  <si>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</si>
  <si>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</si>
  <si>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</si>
  <si>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</si>
  <si>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</si>
  <si>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</si>
  <si>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</si>
  <si>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</si>
  <si>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</si>
  <si>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</si>
  <si>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</si>
  <si>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</si>
  <si>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</si>
  <si>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</si>
  <si>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</si>
  <si>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</si>
  <si>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</si>
  <si>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</si>
  <si>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</si>
  <si>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</si>
  <si>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</si>
  <si>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</si>
  <si>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</si>
  <si>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</si>
  <si>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</si>
  <si>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</si>
  <si>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</si>
  <si>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</si>
  <si>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</si>
  <si>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</si>
  <si>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</si>
  <si>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</si>
  <si>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</si>
  <si>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</si>
  <si>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</si>
  <si>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</si>
  <si>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</si>
  <si>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</si>
  <si>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</si>
  <si>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</si>
  <si>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</si>
  <si>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</si>
  <si>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</si>
  <si>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</si>
  <si>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</si>
  <si>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</si>
  <si>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</si>
  <si>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</si>
  <si>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</si>
  <si>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</si>
  <si>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</si>
  <si>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</si>
  <si>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</si>
  <si>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</si>
  <si>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</si>
  <si>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</si>
  <si>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</si>
  <si>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</si>
  <si>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</si>
  <si>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</si>
  <si>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</si>
  <si>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</si>
  <si>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</si>
  <si>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</si>
  <si>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</si>
  <si>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</si>
  <si>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</si>
  <si>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</si>
  <si>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</si>
  <si>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</si>
  <si>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</si>
  <si>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</si>
  <si>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</si>
  <si>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</si>
  <si>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</si>
  <si>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</si>
  <si>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</si>
  <si>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</si>
  <si>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</si>
  <si>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</si>
  <si>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</si>
  <si>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</si>
  <si>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</si>
  <si>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</si>
  <si>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</si>
  <si>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</si>
  <si>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</si>
  <si>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</si>
  <si>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</si>
  <si>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</si>
  <si>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</si>
  <si>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</si>
  <si>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</si>
  <si>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</si>
  <si>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</si>
  <si>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</si>
  <si>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</si>
  <si>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</si>
  <si>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</si>
  <si>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</si>
  <si>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</si>
  <si>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</si>
  <si>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</si>
  <si>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</si>
  <si>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</si>
  <si>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</si>
  <si>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</si>
  <si>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</si>
  <si>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</si>
  <si>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</si>
  <si>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</si>
  <si>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</si>
  <si>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</si>
  <si>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</si>
  <si>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</si>
  <si>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</si>
  <si>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</si>
  <si>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</si>
  <si>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</si>
  <si>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</si>
  <si>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</si>
  <si>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</si>
  <si>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</si>
  <si>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</si>
  <si>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</si>
  <si>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</si>
  <si>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</si>
  <si>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</si>
  <si>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</si>
  <si>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</si>
  <si>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</si>
  <si>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</si>
  <si>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</si>
  <si>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</si>
  <si>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</si>
  <si>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</si>
  <si>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</si>
  <si>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</si>
  <si>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</si>
  <si>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</si>
  <si>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</si>
  <si>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</si>
  <si>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</si>
  <si>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</si>
  <si>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</si>
  <si>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</si>
  <si>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</si>
  <si>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</si>
  <si>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</si>
  <si>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</si>
  <si>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</si>
  <si>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</si>
  <si>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</si>
  <si>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</si>
  <si>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</si>
  <si>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</si>
  <si>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</si>
  <si>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</si>
  <si>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</si>
  <si>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</si>
  <si>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</si>
  <si>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</si>
  <si>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</si>
  <si>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</si>
  <si>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</si>
  <si>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</si>
  <si>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</si>
  <si>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</si>
  <si>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</si>
  <si>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</si>
  <si>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</si>
  <si>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</si>
  <si>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</si>
  <si>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</si>
  <si>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</si>
  <si>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</si>
  <si>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</si>
  <si>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</si>
  <si>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</si>
  <si>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</si>
  <si>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</si>
  <si>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</si>
  <si>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</si>
  <si>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</si>
  <si>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</si>
  <si>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</si>
  <si>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</si>
  <si>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</si>
  <si>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</si>
  <si>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</si>
  <si>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</si>
  <si>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</si>
  <si>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</si>
  <si>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</si>
  <si>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</si>
  <si>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</si>
  <si>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</si>
  <si>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</si>
  <si>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</si>
  <si>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</si>
  <si>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</si>
  <si>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</si>
  <si>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</si>
  <si>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</si>
  <si>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</si>
  <si>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</si>
  <si>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</si>
  <si>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</si>
  <si>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</si>
  <si>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</si>
  <si>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</si>
  <si>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</si>
  <si>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</si>
  <si>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</si>
  <si>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</si>
  <si>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</si>
  <si>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</si>
  <si>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</si>
  <si>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</si>
  <si>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</si>
  <si>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</si>
  <si>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</si>
  <si>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</si>
  <si>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</si>
  <si>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</si>
  <si>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</si>
  <si>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</si>
  <si>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</si>
  <si>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</si>
  <si>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</si>
  <si>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</si>
  <si>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</si>
  <si>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</si>
  <si>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</si>
  <si>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</si>
  <si>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</si>
  <si>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</si>
  <si>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</si>
  <si>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</si>
  <si>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</si>
  <si>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</si>
  <si>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</si>
  <si>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</si>
  <si>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</si>
  <si>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</si>
  <si>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</si>
  <si>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</si>
  <si>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</si>
  <si>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</si>
  <si>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</si>
  <si>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</si>
  <si>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</si>
  <si>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</si>
  <si>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</si>
  <si>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</si>
  <si>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</si>
  <si>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</si>
  <si>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</si>
  <si>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</si>
  <si>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</si>
  <si>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</si>
  <si>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</si>
  <si>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</si>
  <si>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</si>
  <si>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</si>
  <si>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</si>
  <si>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</si>
  <si>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</si>
  <si>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</si>
  <si>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</si>
  <si>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</si>
  <si>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</si>
  <si>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</si>
  <si>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</si>
  <si>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</si>
  <si>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</si>
  <si>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</si>
  <si>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</si>
  <si>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</si>
  <si>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</si>
  <si>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</si>
  <si>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</si>
  <si>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</si>
  <si>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</si>
  <si>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</si>
  <si>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</si>
  <si>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</si>
  <si>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</si>
  <si>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</si>
  <si>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</si>
  <si>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</si>
  <si>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</si>
  <si>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</si>
  <si>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</si>
  <si>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</si>
  <si>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</si>
  <si>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</si>
  <si>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</si>
  <si>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</si>
  <si>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</si>
  <si>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</si>
  <si>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</si>
  <si>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</si>
  <si>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</si>
  <si>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</si>
  <si>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</si>
  <si>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</si>
  <si>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</si>
  <si>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</si>
  <si>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</si>
  <si>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</si>
  <si>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</si>
  <si>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</si>
  <si>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</si>
  <si>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</si>
  <si>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</si>
  <si>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</si>
  <si>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</si>
  <si>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</si>
  <si>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</si>
  <si>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</si>
  <si>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</si>
  <si>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</si>
  <si>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</si>
  <si>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</si>
  <si>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</si>
  <si>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</si>
  <si>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</si>
  <si>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</si>
  <si>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</si>
  <si>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</si>
  <si>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</si>
  <si>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</si>
  <si>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</si>
  <si>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</si>
  <si>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</si>
  <si>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</si>
  <si>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</si>
  <si>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</si>
  <si>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</si>
  <si>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</si>
  <si>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</si>
  <si>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</si>
  <si>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</si>
  <si>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</si>
  <si>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</si>
  <si>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</si>
  <si>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</si>
  <si>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</si>
  <si>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</si>
  <si>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</si>
  <si>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</si>
  <si>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</si>
  <si>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</si>
  <si>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</si>
  <si>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</si>
  <si>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</si>
  <si>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</si>
  <si>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</si>
  <si>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</si>
  <si>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</si>
  <si>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</si>
  <si>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</si>
  <si>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</si>
  <si>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</si>
  <si>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</si>
  <si>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</si>
  <si>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</si>
  <si>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</si>
  <si>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</si>
  <si>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</si>
  <si>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</si>
  <si>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</si>
  <si>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</si>
  <si>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</si>
  <si>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</si>
  <si>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</si>
  <si>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</si>
  <si>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</si>
  <si>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</si>
  <si>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</si>
  <si>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</si>
  <si>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</si>
  <si>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</si>
  <si>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</si>
  <si>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</si>
  <si>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</si>
  <si>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</si>
  <si>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</si>
  <si>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</si>
  <si>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</si>
  <si>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</si>
  <si>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</si>
  <si>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</si>
  <si>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</si>
  <si>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</si>
  <si>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</si>
  <si>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</si>
  <si>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</si>
  <si>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</si>
  <si>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</si>
  <si>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</si>
  <si>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</si>
  <si>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</si>
  <si>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</si>
  <si>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</si>
  <si>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</si>
  <si>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</si>
  <si>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</si>
  <si>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</si>
  <si>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</si>
  <si>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</si>
  <si>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</si>
  <si>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</si>
  <si>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</si>
  <si>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</si>
  <si>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</si>
  <si>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</si>
  <si>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</si>
  <si>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</si>
  <si>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</si>
  <si>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</si>
  <si>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</si>
  <si>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</si>
  <si>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</si>
  <si>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</si>
  <si>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</si>
  <si>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</si>
  <si>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</si>
  <si>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</si>
  <si>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</si>
  <si>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</si>
  <si>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</si>
  <si>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</si>
  <si>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</si>
  <si>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</si>
  <si>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</si>
  <si>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</si>
  <si>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</si>
  <si>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</si>
  <si>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</si>
  <si>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</si>
  <si>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</si>
  <si>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</si>
  <si>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</si>
  <si>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</si>
  <si>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</si>
  <si>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</si>
  <si>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</si>
  <si>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</si>
  <si>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</si>
  <si>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</si>
  <si>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</si>
  <si>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</si>
  <si>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</si>
  <si>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</si>
  <si>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</si>
  <si>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</si>
  <si>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</si>
  <si>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</si>
  <si>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</si>
  <si>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</si>
  <si>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</si>
  <si>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</si>
  <si>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</si>
  <si>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</si>
  <si>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</si>
  <si>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</si>
  <si>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</si>
  <si>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</si>
  <si>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</si>
  <si>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</si>
  <si>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</si>
  <si>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</si>
  <si>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</si>
  <si>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</si>
  <si>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</si>
  <si>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</si>
  <si>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</si>
  <si>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</si>
  <si>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</si>
  <si>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</si>
  <si>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</si>
  <si>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</si>
  <si>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</si>
  <si>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</si>
  <si>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</si>
  <si>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</si>
  <si>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</si>
  <si>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</si>
  <si>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</si>
  <si>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</si>
  <si>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</si>
  <si>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</si>
  <si>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</si>
  <si>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</si>
  <si>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</si>
  <si>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</si>
  <si>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</si>
  <si>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</si>
  <si>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</si>
  <si>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</si>
  <si>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</si>
  <si>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</si>
  <si>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</si>
  <si>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</si>
  <si>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</si>
  <si>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</si>
  <si>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</si>
  <si>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</si>
  <si>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</si>
  <si>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</si>
  <si>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</si>
  <si>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</si>
  <si>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</si>
  <si>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</si>
  <si>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</si>
  <si>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</si>
  <si>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</si>
  <si>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</si>
  <si>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</si>
  <si>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</si>
  <si>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</si>
  <si>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</si>
  <si>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</si>
  <si>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</si>
  <si>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</si>
  <si>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</si>
  <si>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</si>
  <si>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</si>
  <si>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</si>
  <si>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</si>
  <si>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</si>
  <si>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</si>
  <si>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</si>
  <si>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</si>
  <si>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</si>
  <si>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</si>
  <si>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</si>
  <si>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</si>
  <si>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</si>
  <si>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</si>
  <si>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</si>
  <si>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</si>
  <si>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</si>
  <si>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</si>
  <si>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</si>
  <si>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</si>
  <si>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</si>
  <si>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</si>
  <si>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</si>
  <si>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</si>
  <si>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</si>
  <si>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</si>
  <si>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</si>
  <si>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</si>
  <si>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</si>
  <si>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</si>
  <si>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</si>
  <si>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</si>
  <si>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</si>
  <si>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</si>
  <si>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</si>
  <si>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</si>
  <si>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</si>
  <si>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</si>
  <si>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</si>
  <si>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</si>
  <si>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</si>
  <si>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</si>
  <si>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</si>
  <si>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</si>
  <si>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</si>
  <si>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</si>
  <si>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</si>
  <si>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</si>
  <si>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</si>
  <si>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</si>
  <si>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</si>
  <si>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</si>
  <si>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</si>
  <si>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</si>
  <si>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</si>
  <si>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</si>
  <si>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</si>
  <si>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</si>
  <si>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</si>
  <si>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</si>
  <si>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</si>
  <si>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</si>
  <si>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</si>
  <si>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</si>
  <si>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</si>
  <si>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</si>
  <si>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</si>
  <si>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</si>
  <si>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</si>
  <si>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</si>
  <si>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</si>
  <si>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</si>
  <si>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</si>
  <si>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</si>
  <si>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</si>
  <si>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</si>
  <si>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</si>
  <si>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</si>
  <si>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</si>
  <si>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</si>
  <si>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</si>
  <si>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</si>
  <si>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</si>
  <si>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</si>
  <si>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</si>
  <si>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</si>
  <si>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</si>
  <si>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</si>
  <si>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</si>
  <si>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</si>
  <si>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</si>
  <si>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</si>
  <si>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</si>
  <si>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</si>
  <si>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</si>
  <si>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</si>
  <si>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</si>
  <si>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</si>
  <si>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</si>
  <si>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</si>
  <si>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</si>
  <si>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</si>
  <si>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</si>
  <si>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</si>
  <si>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</si>
  <si>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</si>
  <si>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</si>
  <si>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</si>
  <si>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</si>
  <si>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</si>
  <si>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</si>
  <si>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</si>
  <si>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</si>
  <si>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</si>
  <si>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</si>
  <si>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</si>
  <si>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</si>
  <si>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</si>
  <si>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</si>
  <si>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</si>
  <si>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</si>
  <si>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</si>
  <si>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</si>
  <si>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</si>
  <si>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</si>
  <si>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</si>
  <si>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</si>
  <si>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</si>
  <si>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</si>
  <si>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</si>
  <si>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</si>
  <si>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</si>
  <si>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</si>
  <si>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</si>
  <si>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</si>
  <si>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</si>
  <si>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</si>
  <si>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</si>
  <si>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</si>
  <si>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</si>
  <si>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</si>
  <si>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</si>
  <si>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</si>
  <si>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</si>
  <si>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</si>
  <si>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</si>
  <si>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</si>
  <si>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</si>
  <si>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</si>
  <si>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</si>
  <si>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</si>
  <si>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</si>
  <si>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</si>
  <si>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</si>
  <si>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</si>
  <si>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</si>
  <si>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</si>
  <si>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</si>
  <si>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</si>
  <si>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</si>
  <si>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</si>
  <si>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</si>
  <si>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</si>
  <si>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</si>
  <si>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</si>
  <si>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</si>
  <si>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</si>
  <si>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</si>
  <si>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</si>
  <si>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</si>
  <si>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</si>
  <si>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</si>
  <si>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</si>
  <si>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</si>
  <si>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</si>
  <si>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</si>
  <si>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</si>
  <si>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</si>
  <si>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</si>
  <si>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</si>
  <si>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</si>
  <si>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</si>
  <si>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</si>
  <si>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</si>
  <si>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</si>
  <si>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</si>
  <si>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</si>
  <si>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</si>
  <si>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</si>
  <si>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</si>
  <si>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</si>
  <si>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</si>
  <si>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</si>
  <si>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</si>
  <si>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</si>
  <si>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</si>
  <si>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</si>
  <si>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</si>
  <si>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</si>
  <si>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</si>
  <si>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</si>
  <si>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</si>
  <si>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</si>
  <si>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</si>
  <si>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</si>
  <si>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</si>
  <si>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</si>
  <si>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</si>
  <si>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</si>
  <si>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</si>
  <si>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</si>
  <si>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</si>
  <si>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</si>
  <si>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</si>
  <si>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</si>
  <si>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</si>
  <si>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</si>
  <si>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</si>
  <si>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</si>
  <si>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</si>
  <si>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</si>
  <si>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</si>
  <si>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</si>
  <si>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</si>
  <si>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</si>
  <si>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</si>
  <si>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</si>
  <si>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</si>
  <si>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</si>
  <si>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</si>
  <si>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</si>
  <si>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</si>
  <si>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</si>
  <si>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</si>
  <si>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</si>
  <si>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</si>
  <si>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</si>
  <si>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</si>
  <si>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</si>
  <si>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</si>
  <si>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</si>
  <si>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</si>
  <si>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</si>
  <si>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</si>
  <si>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</si>
  <si>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</si>
  <si>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</si>
  <si>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</si>
  <si>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</si>
  <si>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</si>
  <si>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</si>
  <si>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</si>
  <si>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</si>
  <si>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</si>
  <si>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</si>
  <si>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</si>
  <si>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</si>
  <si>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</si>
  <si>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</si>
  <si>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</si>
  <si>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</si>
  <si>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</si>
  <si>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</si>
  <si>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</si>
  <si>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</si>
  <si>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</si>
  <si>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</si>
  <si>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</si>
  <si>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</si>
  <si>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</si>
  <si>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</si>
  <si>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</si>
  <si>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</si>
  <si>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</si>
  <si>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</si>
  <si>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</si>
  <si>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</si>
  <si>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</si>
  <si>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</si>
  <si>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</si>
  <si>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</si>
  <si>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</si>
  <si>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</si>
  <si>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</si>
  <si>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</si>
  <si>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</si>
  <si>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</si>
  <si>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</si>
  <si>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</si>
  <si>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</si>
  <si>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</si>
  <si>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</si>
  <si>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</si>
  <si>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</si>
  <si>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</si>
  <si>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</si>
  <si>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</si>
  <si>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</si>
  <si>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</si>
  <si>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</si>
  <si>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</si>
  <si>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</si>
  <si>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</si>
  <si>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</si>
  <si>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</si>
  <si>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</si>
  <si>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</si>
  <si>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</si>
  <si>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</si>
  <si>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</si>
  <si>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</si>
  <si>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</si>
  <si>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</si>
  <si>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</si>
  <si>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</si>
  <si>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</si>
  <si>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</si>
  <si>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</si>
  <si>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</si>
  <si>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</si>
  <si>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</si>
  <si>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</si>
  <si>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</si>
  <si>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</si>
  <si>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</si>
  <si>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</si>
  <si>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</si>
  <si>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</si>
  <si>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</si>
  <si>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</si>
  <si>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</si>
  <si>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</si>
  <si>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</si>
  <si>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</si>
  <si>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</si>
  <si>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</si>
  <si>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</si>
  <si>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</si>
  <si>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</si>
  <si>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</si>
  <si>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</si>
  <si>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</si>
  <si>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</si>
  <si>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</si>
  <si>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</si>
  <si>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</si>
  <si>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</si>
  <si>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</si>
  <si>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</si>
  <si>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</si>
  <si>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</si>
  <si>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</si>
  <si>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</si>
  <si>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</si>
  <si>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</si>
  <si>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</si>
  <si>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</si>
  <si>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</si>
  <si>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</si>
  <si>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</si>
  <si>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</si>
  <si>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</si>
  <si>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</si>
  <si>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</si>
  <si>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</si>
  <si>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</si>
  <si>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</si>
  <si>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</si>
  <si>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</si>
  <si>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</si>
  <si>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</si>
  <si>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</si>
  <si>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</si>
  <si>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</si>
  <si>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</si>
  <si>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</si>
  <si>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</si>
  <si>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</si>
  <si>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</si>
  <si>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</si>
  <si>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</si>
  <si>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</si>
  <si>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</si>
  <si>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</si>
  <si>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</si>
  <si>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</si>
  <si>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</si>
  <si>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</si>
  <si>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</si>
  <si>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</si>
  <si>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</si>
  <si>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</si>
  <si>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</si>
  <si>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</si>
  <si>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</si>
  <si>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</si>
  <si>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</si>
  <si>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</si>
  <si>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</si>
  <si>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</si>
  <si>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</si>
  <si>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</si>
  <si>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</si>
  <si>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</si>
  <si>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</si>
  <si>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</si>
  <si>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</si>
  <si>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</si>
  <si>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</si>
  <si>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</si>
  <si>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</si>
  <si>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</si>
  <si>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</si>
  <si>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</si>
  <si>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</si>
  <si>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</si>
  <si>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</si>
  <si>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</si>
  <si>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</si>
  <si>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</si>
  <si>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</si>
  <si>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</si>
  <si>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</si>
  <si>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</si>
  <si>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</si>
  <si>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</si>
  <si>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</si>
  <si>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</si>
  <si>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</si>
  <si>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</si>
  <si>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</si>
  <si>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</si>
  <si>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</si>
  <si>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</si>
  <si>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</si>
  <si>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</si>
  <si>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</si>
  <si>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</si>
  <si>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</si>
  <si>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</si>
  <si>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</si>
  <si>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</si>
  <si>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</si>
  <si>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</si>
  <si>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</si>
  <si>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</si>
  <si>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</si>
  <si>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</si>
  <si>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</si>
  <si>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</si>
  <si>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</si>
  <si>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</si>
  <si>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</si>
  <si>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</si>
  <si>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</si>
  <si>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</si>
  <si>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</si>
  <si>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</si>
  <si>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</si>
  <si>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</si>
  <si>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</si>
  <si>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</si>
  <si>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</si>
  <si>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</si>
  <si>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</si>
  <si>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</si>
  <si>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</si>
  <si>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</si>
  <si>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</si>
  <si>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</si>
  <si>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</si>
  <si>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</si>
  <si>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</si>
  <si>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</si>
  <si>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</si>
  <si>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</si>
  <si>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</si>
  <si>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</si>
  <si>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</si>
  <si>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</si>
  <si>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</si>
  <si>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</si>
  <si>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</si>
  <si>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</si>
  <si>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</si>
  <si>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</si>
  <si>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</si>
  <si>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</si>
  <si>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</si>
  <si>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</si>
  <si>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</si>
  <si>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</si>
  <si>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</si>
  <si>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</si>
  <si>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</si>
  <si>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</si>
  <si>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</si>
  <si>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</si>
  <si>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</si>
  <si>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</si>
  <si>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</si>
  <si>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</si>
  <si>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</si>
  <si>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</si>
  <si>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</si>
  <si>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</si>
  <si>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</si>
  <si>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</si>
  <si>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</si>
  <si>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</si>
  <si>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</si>
  <si>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</si>
  <si>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</si>
  <si>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</si>
  <si>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</si>
  <si>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</si>
  <si>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</si>
  <si>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</si>
  <si>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</si>
  <si>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</si>
  <si>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</si>
  <si>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</si>
  <si>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</si>
  <si>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</si>
  <si>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</si>
  <si>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</si>
  <si>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</si>
  <si>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</si>
  <si>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</si>
  <si>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</si>
  <si>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</si>
  <si>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</si>
  <si>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</si>
  <si>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</si>
  <si>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</si>
  <si>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</si>
  <si>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</si>
  <si>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</si>
  <si>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</si>
  <si>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</si>
  <si>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</si>
  <si>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</si>
  <si>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</si>
  <si>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</si>
  <si>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</si>
  <si>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</si>
  <si>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</si>
  <si>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</si>
  <si>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</si>
  <si>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</si>
  <si>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</si>
  <si>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</si>
  <si>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</si>
  <si>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</si>
  <si>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</si>
  <si>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</si>
  <si>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</si>
  <si>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</si>
  <si>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</si>
  <si>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</si>
  <si>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</si>
  <si>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</si>
  <si>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</si>
  <si>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</si>
  <si>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</si>
  <si>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</si>
  <si>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</si>
  <si>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</si>
  <si>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</si>
  <si>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</si>
  <si>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</si>
  <si>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</si>
  <si>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</si>
  <si>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</si>
  <si>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</si>
  <si>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</si>
  <si>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</si>
  <si>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</si>
  <si>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</si>
  <si>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</si>
  <si>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</si>
  <si>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</si>
  <si>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</si>
  <si>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</si>
  <si>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</si>
  <si>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</si>
  <si>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</si>
  <si>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</si>
  <si>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</si>
  <si>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</si>
  <si>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</si>
  <si>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</si>
  <si>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</si>
  <si>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</si>
  <si>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</si>
  <si>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</si>
  <si>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</si>
  <si>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</si>
  <si>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</si>
  <si>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</si>
  <si>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</si>
  <si>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</si>
  <si>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</si>
  <si>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</si>
  <si>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</si>
  <si>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</si>
  <si>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</si>
  <si>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</si>
  <si>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</si>
  <si>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</si>
  <si>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</si>
  <si>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</si>
  <si>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</si>
  <si>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</si>
  <si>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</si>
  <si>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</si>
  <si>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</si>
  <si>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</si>
  <si>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</si>
  <si>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</si>
  <si>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</si>
  <si>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</si>
  <si>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</si>
  <si>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</si>
  <si>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</si>
  <si>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</si>
  <si>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</si>
  <si>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</si>
  <si>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</si>
  <si>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</si>
  <si>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</si>
  <si>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</si>
  <si>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</si>
  <si>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</si>
  <si>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</si>
  <si>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</si>
  <si>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</si>
  <si>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</si>
  <si>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</si>
  <si>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</si>
  <si>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</si>
  <si>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</si>
  <si>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</si>
  <si>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</si>
  <si>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</si>
  <si>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</si>
  <si>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</si>
  <si>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</si>
  <si>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</si>
  <si>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</si>
  <si>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</si>
  <si>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</si>
  <si>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</si>
  <si>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</si>
  <si>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</si>
  <si>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</si>
  <si>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</si>
  <si>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</si>
  <si>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</si>
  <si>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</si>
  <si>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</si>
  <si>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</si>
  <si>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</si>
  <si>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</si>
  <si>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</si>
  <si>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</si>
  <si>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</si>
  <si>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</si>
  <si>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</si>
  <si>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</si>
  <si>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</si>
  <si>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</si>
  <si>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</si>
  <si>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</si>
  <si>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</si>
  <si>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</si>
  <si>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</si>
  <si>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</si>
  <si>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</si>
  <si>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</si>
  <si>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</si>
  <si>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</si>
  <si>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</si>
  <si>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</si>
  <si>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</si>
  <si>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</si>
  <si>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</si>
  <si>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</si>
  <si>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</si>
  <si>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</si>
  <si>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</si>
  <si>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</si>
  <si>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</si>
  <si>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</si>
  <si>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</si>
  <si>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</si>
  <si>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</si>
  <si>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</si>
  <si>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</si>
  <si>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</si>
  <si>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</si>
  <si>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</si>
  <si>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</si>
  <si>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</si>
  <si>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</si>
  <si>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</si>
  <si>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</si>
  <si>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</si>
  <si>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</si>
  <si>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</si>
  <si>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</si>
  <si>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</si>
  <si>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</si>
  <si>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</si>
  <si>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</si>
  <si>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</si>
  <si>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</si>
  <si>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</si>
  <si>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</si>
  <si>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</si>
  <si>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</si>
  <si>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</si>
  <si>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</si>
  <si>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</si>
  <si>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</si>
  <si>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</si>
  <si>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</si>
  <si>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</si>
  <si>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</si>
  <si>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</si>
  <si>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</si>
  <si>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</si>
  <si>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</si>
  <si>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</si>
  <si>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</si>
  <si>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</si>
  <si>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</si>
  <si>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</si>
  <si>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</si>
  <si>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</si>
  <si>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</si>
  <si>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</si>
  <si>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</si>
  <si>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</si>
  <si>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</si>
  <si>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</si>
  <si>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</si>
  <si>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</si>
  <si>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</si>
  <si>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</si>
  <si>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</si>
  <si>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</si>
  <si>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</si>
  <si>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</si>
  <si>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</si>
  <si>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</si>
  <si>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</si>
  <si>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</si>
  <si>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</si>
  <si>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</si>
  <si>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</si>
  <si>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</si>
  <si>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</si>
  <si>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</si>
  <si>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</si>
  <si>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</si>
  <si>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</si>
  <si>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</si>
  <si>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</si>
  <si>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</si>
  <si>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</si>
  <si>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</si>
  <si>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</si>
  <si>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</si>
  <si>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</si>
  <si>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</si>
  <si>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</si>
  <si>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</si>
  <si>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</si>
  <si>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</si>
  <si>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</si>
  <si>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</si>
  <si>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</si>
  <si>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</si>
  <si>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</si>
  <si>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</si>
  <si>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</si>
  <si>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</si>
  <si>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</si>
  <si>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</si>
  <si>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</si>
  <si>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</si>
  <si>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</si>
  <si>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</si>
  <si>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</si>
  <si>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</si>
  <si>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</si>
  <si>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</si>
  <si>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</si>
  <si>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</si>
  <si>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</si>
  <si>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</si>
  <si>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</si>
  <si>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</si>
  <si>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</si>
  <si>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</si>
  <si>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</si>
  <si>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</si>
  <si>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</si>
  <si>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</si>
  <si>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</si>
  <si>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</si>
  <si>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</si>
  <si>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</si>
  <si>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</si>
  <si>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</si>
  <si>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</si>
  <si>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</si>
  <si>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</si>
  <si>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</si>
  <si>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</si>
  <si>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</si>
  <si>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</si>
  <si>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</si>
  <si>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</si>
  <si>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</si>
  <si>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</si>
  <si>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</si>
  <si>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</si>
  <si>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</si>
  <si>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</si>
  <si>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</si>
  <si>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</si>
  <si>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</si>
  <si>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</si>
  <si>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</si>
  <si>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</si>
  <si>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</si>
  <si>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</si>
  <si>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</si>
  <si>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</si>
  <si>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</si>
  <si>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</si>
  <si>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</si>
  <si>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</si>
  <si>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</si>
  <si>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</si>
  <si>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</si>
  <si>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</si>
  <si>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</si>
  <si>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</si>
  <si>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</si>
  <si>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</si>
  <si>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</si>
  <si>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</si>
  <si>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</si>
  <si>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</si>
  <si>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</si>
  <si>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</si>
  <si>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</si>
  <si>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</si>
  <si>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</si>
  <si>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</si>
  <si>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</si>
  <si>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</si>
  <si>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</si>
  <si>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</si>
  <si>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</si>
  <si>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</si>
  <si>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</si>
  <si>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</si>
  <si>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</si>
  <si>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</si>
  <si>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</si>
  <si>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</si>
  <si>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</si>
  <si>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</si>
  <si>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</si>
  <si>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</si>
  <si>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</si>
  <si>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</si>
  <si>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</si>
  <si>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</si>
  <si>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</si>
  <si>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</si>
  <si>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</si>
  <si>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</si>
  <si>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</si>
  <si>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</si>
  <si>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</si>
  <si>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</si>
  <si>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</si>
  <si>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</si>
  <si>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</si>
  <si>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</si>
  <si>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</si>
  <si>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</si>
  <si>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</si>
  <si>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</si>
  <si>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</si>
  <si>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</si>
  <si>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</si>
  <si>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</si>
  <si>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</si>
  <si>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</si>
  <si>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</si>
  <si>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</si>
  <si>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</si>
  <si>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</si>
  <si>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</si>
  <si>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</si>
  <si>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</si>
  <si>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</si>
  <si>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</si>
  <si>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</si>
  <si>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</si>
  <si>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</si>
  <si>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</si>
  <si>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</si>
  <si>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</si>
  <si>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</si>
  <si>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</si>
  <si>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</si>
  <si>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</si>
  <si>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</si>
  <si>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</si>
  <si>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</si>
  <si>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</si>
  <si>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</si>
  <si>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</si>
  <si>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</si>
  <si>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</si>
  <si>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</si>
  <si>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</si>
  <si>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</si>
  <si>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</si>
  <si>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</si>
  <si>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</si>
  <si>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</si>
  <si>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</si>
  <si>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</si>
  <si>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</si>
  <si>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</si>
  <si>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</si>
  <si>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</si>
  <si>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</si>
  <si>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</si>
  <si>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</si>
  <si>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</si>
  <si>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</si>
  <si>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</si>
  <si>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</si>
  <si>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</si>
  <si>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</si>
  <si>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</si>
  <si>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</si>
  <si>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</si>
  <si>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</si>
  <si>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</si>
  <si>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</si>
  <si>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</si>
  <si>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</si>
  <si>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</si>
  <si>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</si>
  <si>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</si>
  <si>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</si>
  <si>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</si>
  <si>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</si>
  <si>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</si>
  <si>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</si>
  <si>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</si>
  <si>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</si>
  <si>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</si>
  <si>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</si>
  <si>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</si>
  <si>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</si>
  <si>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</si>
  <si>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</si>
  <si>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</si>
  <si>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</si>
  <si>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</si>
  <si>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</si>
  <si>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</si>
  <si>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</si>
  <si>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</si>
  <si>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</si>
  <si>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</si>
  <si>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</si>
  <si>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</si>
  <si>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</si>
  <si>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</si>
  <si>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</si>
  <si>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</si>
  <si>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</si>
  <si>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</si>
  <si>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</si>
  <si>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</si>
  <si>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</si>
  <si>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</si>
  <si>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</si>
  <si>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</si>
  <si>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</si>
  <si>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</si>
  <si>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</si>
  <si>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</si>
  <si>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</si>
  <si>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</si>
  <si>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</si>
  <si>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</si>
  <si>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</si>
  <si>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</si>
  <si>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</si>
  <si>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</si>
  <si>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</si>
  <si>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</si>
  <si>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</si>
  <si>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</si>
  <si>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</si>
  <si>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</si>
  <si>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</si>
  <si>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</si>
  <si>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</si>
  <si>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</si>
  <si>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</si>
  <si>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</si>
  <si>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</si>
  <si>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</si>
  <si>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</si>
  <si>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</si>
  <si>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</si>
  <si>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</si>
  <si>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</si>
  <si>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</si>
  <si>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</si>
  <si>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</si>
  <si>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</si>
  <si>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</si>
  <si>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</si>
  <si>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</si>
  <si>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</si>
  <si>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</si>
  <si>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</si>
  <si>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</si>
  <si>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</si>
  <si>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</si>
  <si>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</si>
  <si>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</si>
  <si>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</si>
  <si>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</si>
  <si>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</si>
  <si>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</si>
  <si>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</si>
  <si>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</si>
  <si>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</si>
  <si>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</si>
  <si>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</si>
  <si>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</si>
  <si>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</si>
  <si>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</si>
  <si>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</si>
  <si>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</si>
  <si>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</si>
  <si>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</si>
  <si>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</si>
  <si>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</si>
  <si>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</si>
  <si>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</si>
  <si>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</si>
  <si>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</si>
  <si>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</si>
  <si>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</si>
  <si>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</si>
  <si>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</si>
  <si>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</si>
  <si>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</si>
  <si>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</si>
  <si>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</si>
  <si>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</si>
  <si>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</si>
  <si>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</si>
  <si>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</si>
  <si>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</si>
  <si>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</si>
  <si>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</si>
  <si>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</si>
  <si>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</si>
  <si>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</si>
  <si>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</si>
  <si>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</si>
  <si>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</si>
  <si>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</si>
  <si>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</si>
  <si>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</si>
  <si>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</si>
  <si>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</si>
  <si>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</si>
  <si>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</si>
  <si>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</si>
  <si>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</si>
  <si>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</si>
  <si>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</si>
  <si>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</si>
  <si>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</si>
  <si>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</si>
  <si>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</si>
  <si>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</si>
  <si>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</si>
  <si>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</si>
  <si>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</si>
  <si>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</si>
  <si>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</si>
  <si>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</si>
  <si>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</si>
  <si>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</si>
  <si>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</si>
  <si>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</si>
  <si>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</si>
  <si>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</si>
  <si>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</si>
  <si>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</si>
  <si>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</si>
  <si>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</si>
  <si>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</si>
  <si>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</si>
  <si>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</si>
  <si>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</si>
  <si>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</si>
  <si>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</si>
  <si>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</si>
  <si>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</si>
  <si>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</si>
  <si>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</si>
  <si>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</si>
  <si>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</si>
  <si>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</si>
  <si>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</si>
  <si>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</si>
  <si>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</si>
  <si>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</si>
  <si>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</si>
  <si>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</si>
  <si>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</si>
  <si>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</si>
  <si>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</si>
  <si>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</si>
  <si>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</si>
  <si>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</si>
  <si>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</si>
  <si>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</si>
  <si>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</si>
  <si>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</si>
  <si>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</si>
  <si>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</si>
  <si>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</si>
  <si>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</si>
  <si>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</si>
  <si>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</si>
  <si>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</si>
  <si>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</si>
  <si>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</si>
  <si>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</si>
  <si>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</si>
  <si>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</si>
  <si>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</si>
  <si>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</si>
  <si>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</si>
  <si>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</si>
  <si>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</si>
  <si>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</si>
  <si>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</si>
  <si>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</si>
  <si>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</si>
  <si>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</si>
  <si>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</si>
  <si>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</si>
  <si>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</si>
  <si>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</si>
  <si>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</si>
  <si>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</si>
  <si>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</si>
  <si>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</si>
  <si>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</si>
  <si>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</si>
  <si>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</si>
  <si>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</si>
  <si>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</si>
  <si>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</si>
  <si>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</si>
  <si>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</si>
  <si>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</si>
  <si>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</si>
  <si>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</si>
  <si>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</si>
  <si>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</si>
  <si>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</si>
  <si>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</si>
  <si>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</si>
  <si>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</si>
  <si>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</si>
  <si>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</si>
  <si>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</si>
  <si>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</si>
  <si>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</si>
  <si>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</si>
  <si>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</si>
  <si>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</si>
  <si>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</si>
  <si>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</si>
  <si>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</si>
  <si>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</si>
  <si>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</si>
  <si>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</si>
  <si>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</si>
  <si>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</si>
  <si>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</si>
  <si>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</si>
  <si>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</si>
  <si>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</si>
  <si>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</si>
  <si>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</si>
  <si>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</si>
  <si>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</si>
  <si>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</si>
  <si>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</si>
  <si>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</si>
  <si>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</si>
  <si>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</si>
  <si>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</si>
  <si>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</si>
  <si>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</si>
  <si>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</si>
  <si>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</si>
  <si>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</si>
  <si>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</si>
  <si>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</si>
  <si>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</si>
  <si>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</si>
  <si>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</si>
  <si>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</si>
  <si>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</si>
  <si>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</si>
  <si>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</si>
  <si>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</si>
  <si>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</si>
  <si>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</si>
  <si>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</si>
  <si>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</si>
  <si>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</si>
  <si>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</si>
  <si>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</si>
  <si>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</si>
  <si>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</si>
  <si>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</si>
  <si>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</si>
  <si>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</si>
  <si>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</si>
  <si>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</si>
  <si>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</si>
  <si>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</si>
  <si>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</si>
  <si>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</si>
  <si>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</si>
  <si>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</si>
  <si>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</si>
  <si>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</si>
  <si>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</si>
  <si>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</si>
  <si>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</si>
  <si>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</si>
  <si>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</si>
  <si>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</si>
  <si>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</si>
  <si>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</si>
  <si>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</si>
  <si>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</si>
  <si>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</si>
  <si>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</si>
  <si>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</si>
  <si>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</si>
  <si>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</si>
  <si>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</si>
  <si>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</si>
  <si>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</si>
  <si>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</si>
  <si>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</si>
  <si>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</si>
  <si>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</si>
  <si>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</si>
  <si>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</si>
  <si>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</si>
  <si>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</si>
  <si>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</si>
  <si>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</si>
  <si>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</si>
  <si>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</si>
  <si>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</si>
  <si>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</si>
  <si>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</si>
  <si>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</si>
  <si>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</si>
  <si>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</si>
  <si>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</si>
  <si>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</si>
  <si>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</si>
  <si>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</si>
  <si>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</si>
  <si>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</si>
  <si>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</si>
  <si>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</si>
  <si>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</si>
  <si>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</si>
  <si>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</si>
  <si>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</si>
  <si>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</si>
  <si>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</si>
  <si>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</si>
  <si>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</si>
  <si>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</si>
  <si>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</si>
  <si>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</si>
  <si>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</si>
  <si>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</si>
  <si>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</si>
  <si>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</si>
  <si>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</si>
  <si>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</si>
  <si>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</si>
  <si>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</si>
  <si>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</si>
  <si>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</si>
  <si>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</si>
  <si>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</si>
  <si>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</si>
  <si>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</si>
  <si>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</si>
  <si>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</si>
  <si>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</si>
  <si>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</si>
  <si>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</si>
  <si>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</si>
  <si>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</si>
  <si>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</si>
  <si>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</si>
  <si>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</si>
  <si>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</si>
  <si>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</si>
  <si>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</si>
  <si>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</si>
  <si>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</si>
  <si>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</si>
  <si>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</si>
  <si>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</si>
  <si>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</si>
  <si>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</si>
  <si>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</si>
  <si>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</si>
  <si>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</si>
  <si>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</si>
  <si>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</si>
  <si>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</si>
  <si>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</si>
  <si>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</si>
  <si>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</si>
  <si>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</si>
  <si>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</si>
  <si>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</si>
  <si>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</si>
  <si>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</si>
  <si>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</si>
  <si>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</si>
  <si>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</si>
  <si>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</si>
  <si>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</si>
  <si>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</si>
  <si>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</si>
  <si>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</si>
  <si>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</si>
  <si>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</si>
  <si>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</si>
  <si>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</si>
  <si>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</si>
  <si>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</si>
  <si>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</si>
  <si>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</si>
  <si>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</si>
  <si>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</si>
  <si>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</si>
  <si>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</si>
  <si>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</si>
  <si>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</si>
  <si>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</si>
  <si>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</si>
  <si>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</si>
  <si>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</si>
  <si>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</si>
  <si>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</si>
  <si>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</si>
  <si>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</si>
  <si>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</si>
  <si>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</si>
  <si>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</si>
  <si>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</si>
  <si>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</si>
  <si>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</si>
  <si>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</si>
  <si>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</si>
  <si>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</si>
  <si>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</si>
  <si>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</si>
  <si>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</si>
  <si>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</si>
  <si>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</si>
  <si>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</si>
  <si>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</si>
  <si>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</si>
  <si>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</si>
  <si>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</si>
  <si>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</si>
  <si>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</si>
  <si>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</si>
  <si>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</si>
  <si>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</si>
  <si>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</si>
  <si>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</si>
  <si>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</si>
  <si>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</si>
  <si>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</si>
  <si>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</si>
  <si>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</si>
  <si>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</si>
  <si>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</si>
  <si>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</si>
  <si>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</si>
  <si>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</si>
  <si>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</si>
  <si>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</si>
  <si>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</si>
  <si>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</si>
  <si>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</si>
  <si>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</si>
  <si>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</si>
  <si>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</si>
  <si>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</si>
  <si>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</si>
  <si>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</si>
  <si>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</si>
  <si>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</si>
  <si>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</si>
  <si>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</si>
  <si>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</si>
  <si>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</si>
  <si>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</si>
  <si>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</si>
  <si>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</si>
  <si>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</si>
  <si>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</si>
  <si>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</si>
  <si>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</si>
  <si>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</si>
  <si>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</si>
  <si>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</si>
  <si>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</si>
  <si>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</si>
  <si>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</si>
  <si>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</si>
  <si>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</si>
  <si>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</si>
  <si>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</si>
  <si>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</si>
  <si>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</si>
  <si>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</si>
  <si>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</si>
  <si>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</si>
  <si>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</si>
  <si>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</si>
  <si>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</si>
  <si>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</si>
  <si>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</si>
  <si>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</si>
  <si>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</si>
  <si>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</si>
  <si>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</si>
  <si>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</si>
  <si>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</si>
  <si>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</si>
  <si>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</si>
  <si>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</si>
  <si>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</si>
  <si>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</si>
  <si>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</si>
  <si>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</si>
  <si>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</si>
  <si>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</si>
  <si>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</si>
  <si>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</si>
  <si>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</si>
  <si>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</si>
  <si>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</si>
  <si>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</si>
  <si>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</si>
  <si>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</si>
  <si>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</si>
  <si>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</si>
  <si>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</si>
  <si>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</si>
  <si>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</si>
  <si>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</si>
  <si>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</si>
  <si>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</si>
  <si>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</si>
  <si>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</si>
  <si>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</si>
  <si>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</si>
  <si>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</si>
  <si>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</si>
  <si>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</si>
  <si>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</si>
  <si>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</si>
  <si>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</si>
  <si>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</si>
  <si>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</si>
  <si>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</si>
  <si>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</si>
  <si>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</si>
  <si>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</si>
  <si>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</si>
  <si>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</si>
  <si>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</si>
  <si>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</si>
  <si>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</si>
  <si>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</si>
  <si>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</si>
  <si>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</si>
  <si>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</si>
  <si>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</si>
  <si>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</si>
  <si>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</si>
  <si>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</si>
  <si>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</si>
  <si>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</si>
  <si>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</si>
  <si>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</si>
  <si>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</si>
  <si>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</si>
  <si>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</si>
  <si>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</si>
  <si>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</si>
  <si>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</si>
  <si>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</si>
  <si>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</si>
  <si>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</si>
  <si>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</si>
  <si>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</si>
  <si>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</si>
  <si>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</si>
  <si>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</si>
  <si>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</si>
  <si>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</si>
  <si>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</si>
  <si>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</si>
  <si>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</si>
  <si>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</si>
  <si>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</si>
  <si>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</si>
  <si>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</si>
  <si>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</si>
  <si>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</si>
  <si>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</si>
  <si>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</si>
  <si>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</si>
  <si>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</si>
  <si>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</si>
  <si>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</si>
  <si>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</si>
  <si>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</si>
  <si>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</si>
  <si>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</si>
  <si>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</si>
  <si>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</si>
  <si>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</si>
  <si>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</si>
  <si>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</si>
  <si>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</si>
  <si>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</si>
  <si>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</si>
  <si>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</si>
  <si>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</si>
  <si>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</si>
  <si>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</si>
  <si>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</si>
  <si>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</si>
  <si>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</si>
  <si>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</si>
  <si>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</si>
  <si>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</si>
  <si>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</si>
  <si>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</si>
  <si>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</si>
  <si>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</si>
  <si>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</si>
  <si>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</si>
  <si>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</si>
  <si>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</si>
  <si>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</si>
  <si>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</si>
  <si>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</si>
  <si>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</si>
  <si>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</si>
  <si>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</si>
  <si>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</si>
  <si>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</si>
  <si>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</si>
  <si>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</si>
  <si>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</si>
  <si>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</si>
  <si>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</si>
  <si>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</si>
  <si>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</si>
  <si>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</si>
  <si>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</si>
  <si>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</si>
  <si>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</si>
  <si>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</si>
  <si>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</si>
  <si>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</si>
  <si>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</si>
  <si>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</si>
  <si>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</si>
  <si>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</si>
  <si>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</si>
  <si>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</si>
  <si>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</si>
  <si>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</si>
  <si>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</si>
  <si>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</si>
  <si>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</si>
  <si>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</si>
  <si>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</si>
  <si>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</si>
  <si>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</si>
  <si>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</si>
  <si>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</si>
  <si>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</si>
  <si>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</si>
  <si>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</si>
  <si>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</si>
  <si>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</si>
  <si>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</si>
  <si>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</si>
  <si>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</si>
  <si>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</si>
  <si>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</si>
  <si>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</si>
  <si>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</si>
  <si>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</si>
  <si>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</si>
  <si>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</si>
  <si>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</si>
  <si>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</si>
  <si>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</si>
  <si>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</si>
  <si>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</si>
  <si>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</si>
  <si>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</si>
  <si>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</si>
  <si>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</si>
  <si>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</si>
  <si>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</si>
  <si>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</si>
  <si>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</si>
  <si>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</si>
  <si>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</si>
  <si>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</si>
  <si>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</si>
  <si>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</si>
  <si>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</si>
  <si>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</si>
  <si>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</si>
  <si>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</si>
  <si>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</si>
  <si>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</si>
  <si>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</si>
  <si>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</si>
  <si>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</si>
  <si>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</si>
  <si>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</si>
  <si>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</si>
  <si>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</si>
  <si>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</si>
  <si>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</si>
  <si>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</si>
  <si>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</si>
  <si>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</si>
  <si>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</si>
  <si>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</si>
  <si>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</si>
  <si>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</si>
  <si>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</si>
  <si>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</si>
  <si>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</si>
  <si>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</si>
  <si>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</si>
  <si>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</si>
  <si>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</si>
  <si>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</si>
  <si>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</si>
  <si>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</si>
  <si>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</si>
  <si>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</si>
  <si>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</si>
  <si>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</si>
  <si>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</si>
  <si>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</si>
  <si>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</si>
  <si>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</si>
  <si>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</si>
  <si>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</si>
  <si>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</si>
  <si>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</si>
  <si>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</si>
  <si>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</si>
  <si>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</si>
  <si>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</si>
  <si>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</si>
  <si>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</si>
  <si>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</si>
  <si>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</si>
  <si>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</si>
  <si>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</si>
  <si>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</si>
  <si>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</si>
  <si>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</si>
  <si>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</si>
  <si>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</si>
  <si>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</si>
  <si>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</si>
  <si>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</si>
  <si>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</si>
  <si>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</si>
  <si>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</si>
  <si>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</si>
  <si>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</si>
  <si>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</si>
  <si>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</si>
  <si>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</si>
  <si>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</si>
  <si>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</si>
  <si>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</si>
  <si>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</si>
  <si>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</si>
  <si>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</si>
  <si>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</si>
  <si>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</si>
  <si>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</si>
  <si>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</si>
  <si>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</si>
  <si>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</si>
  <si>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</si>
  <si>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</si>
  <si>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</si>
  <si>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</si>
  <si>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</si>
  <si>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</si>
  <si>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</si>
  <si>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</si>
  <si>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</si>
  <si>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</si>
  <si>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</si>
  <si>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</si>
  <si>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</si>
  <si>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</si>
  <si>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</si>
  <si>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</si>
  <si>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</si>
  <si>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</si>
  <si>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</si>
  <si>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</si>
  <si>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</si>
  <si>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</si>
  <si>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</si>
  <si>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</si>
  <si>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</si>
  <si>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</si>
  <si>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</si>
  <si>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</si>
  <si>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</si>
  <si>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</si>
  <si>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</si>
  <si>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</si>
  <si>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</si>
  <si>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</si>
  <si>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</si>
  <si>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</si>
  <si>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</si>
  <si>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</si>
  <si>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</si>
  <si>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</si>
  <si>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</si>
  <si>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</si>
  <si>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</si>
  <si>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</si>
  <si>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</si>
  <si>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</si>
  <si>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</si>
  <si>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</si>
  <si>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</si>
  <si>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</si>
  <si>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</si>
  <si>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</si>
  <si>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</si>
  <si>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</si>
  <si>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</si>
  <si>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</si>
  <si>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</si>
  <si>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</si>
  <si>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</si>
  <si>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</si>
  <si>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</si>
  <si>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</si>
  <si>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</si>
  <si>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</si>
  <si>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</si>
  <si>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</si>
  <si>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</si>
  <si>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</si>
  <si>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</si>
  <si>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</si>
  <si>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</si>
  <si>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</si>
  <si>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</si>
  <si>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</si>
  <si>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</si>
  <si>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</si>
  <si>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</si>
  <si>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</si>
  <si>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</si>
  <si>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</si>
  <si>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</si>
  <si>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</si>
  <si>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</si>
  <si>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</si>
  <si>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</si>
  <si>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</si>
  <si>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</si>
  <si>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</si>
  <si>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</si>
  <si>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</si>
  <si>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</si>
  <si>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</si>
  <si>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</si>
  <si>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</si>
  <si>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</si>
  <si>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</si>
  <si>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</si>
  <si>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</si>
  <si>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</si>
  <si>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</si>
  <si>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</si>
  <si>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</si>
  <si>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</si>
  <si>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</si>
  <si>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</si>
  <si>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</si>
  <si>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</si>
  <si>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</si>
  <si>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</si>
  <si>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</si>
  <si>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</si>
  <si>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</si>
  <si>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</si>
  <si>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</si>
  <si>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</si>
  <si>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</si>
  <si>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</si>
  <si>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</si>
  <si>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</si>
  <si>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</si>
  <si>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</si>
  <si>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</si>
  <si>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</si>
  <si>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</si>
  <si>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</si>
  <si>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</si>
  <si>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</si>
  <si>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</si>
  <si>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</si>
  <si>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</si>
  <si>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</si>
  <si>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</si>
  <si>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</si>
  <si>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</si>
  <si>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</si>
  <si>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</si>
  <si>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</si>
  <si>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</si>
  <si>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</si>
  <si>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</si>
  <si>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</si>
  <si>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</si>
  <si>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</si>
  <si>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</si>
  <si>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</si>
  <si>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</si>
  <si>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</si>
  <si>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</si>
  <si>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</si>
  <si>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</si>
  <si>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</si>
  <si>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</si>
  <si>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</si>
  <si>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</si>
  <si>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</si>
  <si>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</si>
  <si>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</si>
  <si>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</si>
  <si>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</si>
  <si>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</si>
  <si>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</si>
  <si>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</si>
  <si>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</si>
  <si>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</si>
  <si>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</si>
  <si>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</si>
  <si>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</si>
  <si>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</si>
  <si>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</si>
  <si>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</si>
  <si>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</si>
  <si>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</si>
  <si>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</si>
  <si>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</si>
  <si>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</si>
  <si>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</si>
  <si>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</si>
  <si>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</si>
  <si>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</si>
  <si>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</si>
  <si>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</si>
  <si>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</si>
  <si>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</si>
  <si>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</si>
  <si>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</si>
  <si>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</si>
  <si>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</si>
  <si>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</si>
  <si>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</si>
  <si>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</si>
  <si>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</si>
  <si>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</si>
  <si>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</si>
  <si>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</si>
  <si>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</si>
  <si>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</si>
  <si>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</si>
  <si>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</si>
  <si>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</si>
  <si>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</si>
  <si>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</si>
  <si>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</si>
  <si>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</si>
  <si>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</si>
  <si>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</si>
  <si>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</si>
  <si>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</si>
  <si>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</si>
  <si>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</si>
  <si>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</si>
  <si>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</si>
  <si>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</si>
  <si>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</si>
  <si>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</si>
  <si>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</si>
  <si>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</si>
  <si>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</si>
  <si>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</si>
  <si>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</si>
  <si>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</si>
  <si>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</si>
  <si>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</si>
  <si>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</si>
  <si>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</si>
  <si>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</si>
  <si>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</si>
  <si>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</si>
  <si>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</si>
  <si>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</si>
  <si>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</si>
  <si>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</si>
  <si>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</si>
  <si>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</si>
  <si>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</si>
  <si>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</si>
  <si>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</si>
  <si>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</si>
  <si>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</si>
  <si>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</si>
  <si>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</si>
  <si>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</si>
  <si>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</si>
  <si>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</si>
  <si>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</si>
  <si>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</si>
  <si>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</si>
  <si>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</si>
  <si>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</si>
  <si>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</si>
  <si>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</si>
  <si>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</si>
  <si>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</si>
  <si>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</si>
  <si>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</si>
  <si>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</si>
  <si>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</si>
  <si>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</si>
  <si>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</si>
  <si>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</si>
  <si>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</si>
  <si>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</si>
  <si>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</si>
  <si>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</si>
  <si>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</si>
  <si>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</si>
  <si>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</si>
  <si>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</si>
  <si>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</si>
  <si>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</si>
  <si>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</si>
  <si>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</si>
  <si>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</si>
  <si>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</si>
  <si>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</si>
  <si>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</si>
  <si>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</si>
  <si>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</si>
  <si>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</si>
  <si>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</si>
  <si>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</si>
  <si>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</si>
  <si>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</si>
  <si>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</si>
  <si>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</si>
  <si>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</si>
  <si>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</si>
  <si>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</si>
  <si>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</si>
  <si>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</si>
  <si>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</si>
  <si>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</si>
  <si>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</si>
  <si>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</si>
  <si>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</si>
  <si>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</si>
  <si>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</si>
  <si>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</si>
  <si>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</si>
  <si>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</si>
  <si>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</si>
  <si>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</si>
  <si>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</si>
  <si>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</si>
  <si>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</si>
  <si>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</si>
  <si>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</si>
  <si>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</si>
  <si>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</si>
  <si>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</si>
  <si>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</si>
  <si>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</si>
  <si>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</si>
  <si>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</si>
  <si>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</si>
  <si>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</si>
  <si>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</si>
  <si>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</si>
  <si>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</si>
  <si>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</si>
  <si>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</si>
  <si>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</si>
  <si>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</si>
  <si>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</si>
  <si>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</si>
  <si>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</si>
  <si>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</si>
  <si>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</si>
  <si>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</si>
  <si>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</si>
  <si>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</si>
  <si>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</si>
  <si>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</si>
  <si>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</si>
  <si>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</si>
  <si>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</si>
  <si>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</si>
  <si>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</si>
  <si>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</si>
  <si>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</si>
  <si>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</si>
  <si>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</si>
  <si>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</si>
  <si>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</si>
  <si>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</si>
  <si>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</si>
  <si>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</si>
  <si>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</si>
  <si>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</si>
  <si>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</si>
  <si>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</si>
  <si>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</si>
  <si>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</si>
  <si>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</si>
  <si>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</si>
  <si>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</si>
  <si>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</si>
  <si>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</si>
  <si>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</si>
  <si>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</si>
  <si>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</si>
  <si>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</si>
  <si>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</si>
  <si>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</si>
  <si>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</si>
  <si>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</si>
  <si>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</si>
  <si>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</si>
  <si>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</si>
  <si>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</si>
  <si>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</si>
  <si>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</si>
  <si>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</si>
  <si>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</si>
  <si>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</si>
  <si>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</si>
  <si>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</si>
  <si>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</si>
  <si>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</si>
  <si>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</si>
  <si>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</si>
  <si>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</si>
  <si>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</si>
  <si>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</si>
  <si>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</si>
  <si>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</si>
  <si>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</si>
  <si>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</si>
  <si>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</si>
  <si>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</si>
  <si>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</si>
  <si>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</si>
  <si>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</si>
  <si>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</si>
  <si>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</si>
  <si>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</si>
  <si>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</si>
  <si>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</si>
  <si>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</si>
  <si>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</si>
  <si>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</si>
  <si>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</si>
  <si>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</si>
  <si>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</si>
  <si>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</si>
  <si>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</si>
  <si>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</si>
  <si>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</si>
  <si>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</si>
  <si>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</si>
  <si>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</si>
  <si>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</si>
  <si>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</si>
  <si>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</si>
  <si>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</si>
  <si>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</si>
  <si>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</si>
  <si>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</si>
  <si>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</si>
  <si>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</si>
  <si>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</si>
  <si>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</si>
  <si>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</si>
  <si>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</si>
  <si>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</si>
  <si>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</si>
  <si>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</si>
  <si>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</si>
  <si>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</si>
  <si>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</si>
  <si>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</si>
  <si>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</si>
  <si>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</si>
  <si>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</si>
  <si>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</si>
  <si>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</si>
  <si>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</si>
  <si>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</si>
  <si>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</si>
  <si>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</si>
  <si>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</si>
  <si>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</si>
  <si>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</si>
  <si>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</si>
  <si>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</si>
  <si>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</si>
  <si>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</si>
  <si>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</si>
  <si>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</si>
  <si>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</si>
  <si>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</si>
  <si>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</si>
  <si>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</si>
  <si>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</si>
  <si>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</si>
  <si>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</si>
  <si>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</si>
  <si>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</si>
  <si>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</si>
  <si>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</si>
  <si>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</si>
  <si>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</si>
  <si>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</si>
  <si>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</si>
  <si>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</si>
  <si>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</si>
  <si>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</si>
  <si>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</si>
  <si>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</si>
  <si>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</si>
  <si>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</si>
  <si>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</si>
  <si>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</si>
  <si>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</si>
  <si>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</si>
  <si>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</si>
  <si>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</si>
  <si>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</si>
  <si>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</si>
  <si>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</si>
  <si>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</si>
  <si>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</si>
  <si>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</si>
  <si>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</si>
  <si>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</si>
  <si>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</si>
  <si>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</si>
  <si>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</si>
  <si>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</si>
  <si>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</si>
  <si>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</si>
  <si>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</si>
  <si>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</si>
  <si>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</si>
  <si>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</si>
  <si>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</si>
  <si>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</si>
  <si>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</si>
  <si>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</si>
  <si>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</si>
  <si>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</si>
  <si>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</si>
  <si>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</si>
  <si>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</si>
  <si>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</si>
  <si>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</si>
  <si>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</si>
  <si>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</si>
  <si>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</si>
  <si>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</si>
  <si>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</si>
  <si>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</si>
  <si>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</si>
  <si>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</si>
  <si>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</si>
  <si>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</si>
  <si>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</si>
  <si>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</si>
  <si>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</si>
  <si>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</si>
  <si>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</si>
  <si>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</si>
  <si>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</si>
  <si>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</si>
  <si>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</si>
  <si>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</si>
  <si>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</si>
  <si>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</si>
  <si>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</si>
  <si>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</si>
  <si>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</si>
  <si>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</si>
  <si>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</si>
  <si>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</si>
  <si>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</si>
  <si>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</si>
  <si>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</si>
  <si>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</si>
  <si>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</si>
  <si>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</si>
  <si>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</si>
  <si>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</si>
  <si>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</si>
  <si>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</si>
  <si>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</si>
  <si>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</si>
  <si>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</si>
  <si>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</si>
  <si>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</si>
  <si>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</si>
  <si>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</si>
  <si>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</si>
  <si>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</si>
  <si>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</si>
  <si>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</si>
  <si>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</si>
  <si>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</si>
  <si>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</si>
  <si>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</si>
  <si>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</si>
  <si>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</si>
  <si>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</si>
  <si>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</si>
  <si>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</si>
  <si>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</si>
  <si>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</si>
  <si>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</si>
  <si>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</si>
  <si>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</si>
  <si>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</si>
  <si>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</si>
  <si>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</si>
  <si>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</si>
  <si>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</si>
  <si>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</si>
  <si>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</si>
  <si>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</si>
  <si>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</si>
  <si>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</si>
  <si>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</si>
  <si>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</si>
  <si>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</si>
  <si>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</si>
  <si>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</si>
  <si>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</si>
  <si>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</si>
  <si>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</si>
  <si>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</si>
  <si>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</si>
  <si>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</si>
  <si>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</si>
  <si>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</si>
  <si>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</si>
  <si>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</si>
  <si>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</si>
  <si>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</si>
  <si>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</si>
  <si>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</si>
  <si>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</si>
  <si>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</si>
  <si>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</si>
  <si>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</si>
  <si>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</si>
  <si>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</si>
  <si>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</si>
  <si>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</si>
  <si>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</si>
  <si>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</si>
  <si>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</si>
  <si>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</si>
  <si>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</si>
  <si>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</si>
  <si>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</si>
  <si>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</si>
  <si>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</si>
  <si>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</si>
  <si>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</si>
  <si>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</si>
  <si>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</si>
  <si>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</si>
  <si>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</si>
  <si>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</si>
  <si>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</si>
  <si>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</si>
  <si>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</si>
  <si>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</si>
  <si>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</si>
  <si>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</si>
  <si>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</si>
  <si>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</si>
  <si>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</si>
  <si>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</si>
  <si>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</si>
  <si>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</si>
  <si>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</si>
  <si>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</si>
  <si>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</si>
  <si>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</si>
  <si>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</si>
  <si>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</si>
  <si>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</si>
  <si>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</si>
  <si>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</si>
  <si>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</si>
  <si>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</si>
  <si>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</si>
  <si>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</si>
  <si>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</si>
  <si>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</si>
  <si>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</si>
  <si>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</si>
  <si>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</si>
  <si>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</si>
  <si>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</si>
  <si>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</si>
  <si>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</si>
  <si>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</si>
  <si>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</si>
  <si>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</si>
  <si>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</si>
  <si>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</si>
  <si>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</si>
  <si>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</si>
  <si>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</si>
  <si>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</si>
  <si>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</si>
  <si>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</si>
  <si>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</si>
  <si>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</si>
  <si>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</si>
  <si>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</si>
  <si>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</si>
  <si>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</si>
  <si>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</si>
  <si>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</si>
  <si>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</si>
  <si>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</si>
  <si>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</si>
  <si>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</si>
  <si>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</si>
  <si>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</si>
  <si>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</si>
  <si>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</si>
  <si>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</si>
  <si>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</si>
  <si>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</si>
  <si>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</si>
  <si>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</si>
  <si>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</si>
  <si>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</si>
  <si>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</si>
  <si>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</si>
  <si>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</si>
  <si>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</si>
  <si>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</si>
  <si>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</si>
  <si>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</si>
  <si>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</si>
  <si>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</si>
  <si>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</si>
  <si>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</si>
  <si>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</si>
  <si>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</si>
  <si>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</si>
  <si>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</si>
  <si>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</si>
  <si>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</si>
  <si>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</si>
  <si>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</si>
  <si>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</si>
  <si>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</si>
  <si>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</si>
  <si>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</si>
  <si>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</si>
  <si>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</si>
  <si>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</si>
  <si>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</si>
  <si>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</si>
  <si>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</si>
  <si>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</si>
  <si>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</si>
  <si>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</si>
  <si>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</si>
  <si>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</si>
  <si>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</si>
  <si>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</si>
  <si>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</si>
  <si>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</si>
  <si>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</si>
  <si>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</si>
  <si>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</si>
  <si>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</si>
  <si>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</si>
  <si>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</si>
  <si>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</si>
  <si>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</si>
  <si>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</si>
  <si>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</si>
  <si>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</si>
  <si>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</si>
  <si>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</si>
  <si>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</si>
  <si>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</si>
  <si>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</si>
  <si>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</si>
  <si>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</si>
  <si>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</si>
  <si>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</si>
  <si>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</si>
  <si>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</si>
  <si>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</si>
  <si>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</si>
  <si>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</si>
  <si>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</si>
  <si>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</si>
  <si>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</si>
  <si>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</si>
  <si>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</si>
  <si>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</si>
  <si>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</si>
  <si>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</si>
  <si>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</si>
  <si>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</si>
  <si>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</si>
  <si>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</si>
  <si>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</si>
  <si>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</si>
  <si>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</si>
  <si>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</si>
  <si>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</si>
  <si>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</si>
  <si>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</si>
  <si>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</si>
  <si>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</si>
  <si>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</si>
  <si>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</si>
  <si>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</si>
  <si>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</si>
  <si>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</si>
  <si>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</si>
  <si>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</si>
  <si>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</si>
  <si>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</si>
  <si>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</si>
  <si>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</si>
  <si>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</si>
  <si>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</si>
  <si>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</si>
  <si>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</si>
  <si>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</si>
  <si>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</si>
  <si>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</si>
  <si>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</si>
  <si>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</si>
  <si>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</si>
  <si>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</si>
  <si>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</si>
  <si>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</si>
  <si>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</si>
  <si>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</si>
  <si>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</si>
  <si>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</si>
  <si>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</si>
  <si>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</si>
  <si>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</si>
  <si>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</si>
  <si>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</si>
  <si>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</si>
  <si>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</si>
  <si>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</si>
  <si>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</si>
  <si>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</si>
  <si>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</si>
  <si>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</si>
  <si>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</si>
  <si>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</si>
  <si>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</si>
  <si>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</si>
  <si>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</si>
  <si>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</si>
  <si>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</si>
  <si>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</si>
  <si>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</si>
  <si>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</si>
  <si>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</si>
  <si>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</si>
  <si>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</si>
  <si>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</si>
  <si>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</si>
  <si>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</si>
  <si>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</si>
  <si>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</si>
  <si>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</si>
  <si>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</si>
  <si>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</si>
  <si>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</si>
  <si>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</si>
  <si>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</si>
  <si>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</si>
  <si>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</si>
  <si>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</si>
  <si>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</si>
  <si>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</si>
  <si>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</si>
  <si>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</si>
  <si>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</si>
  <si>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</si>
  <si>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</si>
  <si>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</si>
  <si>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</si>
  <si>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</si>
  <si>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</si>
  <si>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</si>
  <si>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</si>
  <si>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</si>
  <si>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</si>
  <si>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</si>
  <si>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</si>
  <si>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</si>
  <si>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</si>
  <si>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</si>
  <si>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</si>
  <si>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</si>
  <si>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</si>
  <si>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</si>
  <si>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</si>
  <si>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</si>
  <si>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</si>
  <si>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</si>
  <si>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</si>
  <si>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</si>
  <si>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</si>
  <si>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</si>
  <si>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</si>
  <si>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</si>
  <si>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</si>
  <si>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</si>
  <si>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</si>
  <si>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</si>
  <si>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</si>
  <si>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</si>
  <si>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</si>
  <si>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</si>
  <si>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</si>
  <si>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</si>
  <si>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</si>
  <si>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</si>
  <si>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</si>
  <si>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</si>
  <si>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</si>
  <si>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</si>
  <si>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</si>
  <si>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</si>
  <si>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</si>
  <si>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</si>
  <si>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</si>
  <si>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</si>
  <si>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</si>
  <si>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</si>
  <si>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</si>
  <si>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</si>
  <si>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</si>
  <si>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</si>
  <si>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</si>
  <si>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</si>
  <si>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</si>
  <si>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</si>
  <si>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</si>
  <si>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</si>
  <si>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</si>
  <si>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</si>
  <si>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</si>
  <si>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</si>
  <si>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</si>
  <si>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</si>
  <si>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</si>
  <si>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</si>
  <si>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</si>
  <si>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</si>
  <si>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</si>
  <si>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</si>
  <si>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</si>
  <si>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</si>
  <si>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</si>
  <si>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</si>
  <si>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</si>
  <si>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</si>
  <si>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</si>
  <si>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</si>
  <si>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</si>
  <si>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</si>
  <si>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</si>
  <si>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</si>
  <si>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</si>
  <si>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</si>
  <si>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</si>
  <si>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</si>
  <si>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</si>
  <si>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</si>
  <si>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</si>
  <si>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</si>
  <si>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</si>
  <si>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</si>
  <si>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</si>
  <si>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</si>
  <si>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</si>
  <si>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</si>
  <si>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</si>
  <si>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</si>
  <si>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</si>
  <si>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</si>
  <si>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</si>
  <si>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</si>
  <si>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</si>
  <si>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</si>
  <si>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</si>
  <si>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</si>
  <si>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</si>
  <si>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</si>
  <si>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</si>
  <si>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</si>
  <si>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</si>
  <si>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</si>
  <si>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</si>
  <si>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</si>
  <si>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</si>
  <si>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</si>
  <si>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</si>
  <si>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</si>
  <si>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</si>
  <si>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</si>
  <si>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</si>
  <si>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</si>
  <si>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</si>
  <si>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</si>
  <si>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</si>
  <si>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</si>
  <si>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</si>
  <si>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</si>
  <si>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</si>
  <si>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</si>
  <si>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</si>
  <si>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</si>
  <si>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</si>
  <si>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</si>
  <si>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</si>
  <si>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</si>
  <si>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</si>
  <si>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</si>
  <si>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</si>
  <si>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</si>
  <si>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</si>
  <si>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</si>
  <si>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</si>
  <si>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</si>
  <si>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</si>
  <si>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</si>
  <si>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</si>
  <si>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</si>
  <si>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</si>
  <si>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</si>
  <si>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</si>
  <si>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</si>
  <si>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</si>
  <si>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</si>
  <si>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</si>
  <si>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</si>
  <si>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</si>
  <si>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</si>
  <si>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</si>
  <si>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</si>
  <si>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</si>
  <si>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</si>
  <si>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</si>
  <si>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</si>
  <si>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</si>
  <si>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</si>
  <si>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</si>
  <si>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</si>
  <si>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</si>
  <si>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</si>
  <si>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</si>
  <si>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</si>
  <si>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</si>
  <si>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</si>
  <si>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</si>
  <si>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</si>
  <si>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</si>
  <si>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</si>
  <si>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</si>
  <si>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</si>
  <si>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</si>
  <si>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</si>
  <si>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</si>
  <si>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</si>
  <si>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</si>
  <si>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</si>
  <si>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</si>
  <si>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</si>
  <si>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</si>
  <si>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</si>
  <si>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</si>
  <si>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</si>
  <si>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</si>
  <si>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</si>
  <si>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</si>
  <si>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</si>
  <si>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</si>
  <si>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</si>
  <si>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</si>
  <si>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</si>
  <si>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</si>
  <si>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</si>
  <si>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</si>
  <si>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</si>
  <si>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</si>
  <si>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</si>
  <si>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</si>
  <si>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</si>
  <si>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</si>
  <si>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</si>
  <si>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</si>
  <si>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</si>
  <si>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</si>
  <si>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</si>
  <si>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</si>
  <si>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</si>
  <si>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</si>
  <si>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</si>
  <si>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</si>
  <si>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</si>
  <si>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</si>
  <si>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</si>
  <si>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</si>
  <si>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</si>
  <si>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</si>
  <si>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</si>
  <si>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</si>
  <si>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</si>
  <si>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</si>
  <si>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</si>
  <si>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</si>
  <si>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</si>
  <si>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</si>
  <si>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</si>
  <si>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</si>
  <si>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</si>
  <si>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</si>
  <si>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</si>
  <si>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</si>
  <si>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</si>
  <si>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</si>
  <si>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</si>
  <si>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</si>
  <si>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</si>
  <si>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</si>
  <si>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</si>
  <si>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</si>
  <si>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</si>
  <si>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</si>
  <si>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</si>
  <si>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</si>
  <si>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</si>
  <si>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</si>
  <si>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</si>
  <si>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</si>
  <si>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</si>
  <si>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</si>
  <si>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</si>
  <si>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</si>
  <si>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</si>
  <si>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</si>
  <si>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</si>
  <si>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</si>
  <si>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</si>
  <si>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</si>
  <si>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</si>
  <si>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</si>
  <si>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</si>
  <si>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</si>
  <si>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</si>
  <si>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</si>
  <si>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</si>
  <si>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</si>
  <si>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</si>
  <si>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</si>
  <si>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</si>
  <si>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</si>
  <si>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</si>
  <si>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</si>
  <si>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</si>
  <si>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</si>
  <si>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</si>
  <si>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</si>
  <si>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</si>
  <si>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</si>
  <si>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</si>
  <si>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</si>
  <si>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</si>
  <si>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</si>
  <si>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</si>
  <si>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</si>
  <si>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</si>
  <si>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</si>
  <si>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</si>
  <si>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</si>
  <si>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</si>
  <si>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</si>
  <si>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</si>
  <si>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</si>
  <si>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</si>
  <si>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</si>
  <si>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</si>
  <si>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</si>
  <si>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</si>
  <si>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</si>
  <si>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</si>
  <si>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</si>
  <si>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</si>
  <si>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</si>
  <si>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</si>
  <si>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</si>
  <si>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</si>
  <si>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</si>
  <si>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</si>
  <si>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</si>
  <si>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</si>
  <si>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</si>
  <si>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</si>
  <si>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</si>
  <si>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</si>
  <si>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</si>
  <si>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</si>
  <si>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</si>
  <si>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</si>
  <si>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</si>
  <si>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</si>
  <si>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</si>
  <si>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</si>
  <si>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</si>
  <si>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</si>
  <si>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</si>
  <si>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</si>
  <si>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</si>
  <si>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</si>
  <si>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</si>
  <si>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</si>
  <si>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</si>
  <si>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</si>
  <si>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</si>
  <si>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</si>
  <si>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</si>
  <si>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</si>
  <si>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</si>
  <si>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</si>
  <si>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</si>
  <si>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</si>
  <si>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</si>
  <si>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</si>
  <si>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</si>
  <si>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</si>
  <si>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</si>
  <si>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</si>
  <si>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</si>
  <si>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</si>
  <si>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</si>
  <si>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</si>
  <si>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</si>
  <si>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</si>
  <si>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</si>
  <si>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</si>
  <si>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</si>
  <si>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</si>
  <si>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</si>
  <si>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</si>
  <si>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</si>
  <si>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</si>
  <si>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</si>
  <si>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</si>
  <si>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</si>
  <si>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</si>
  <si>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</si>
  <si>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</si>
  <si>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</si>
  <si>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</si>
  <si>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</si>
  <si>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</si>
  <si>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</si>
  <si>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</si>
  <si>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</si>
  <si>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</si>
  <si>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</si>
  <si>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</si>
  <si>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</si>
  <si>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</si>
  <si>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</si>
  <si>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</si>
  <si>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</si>
  <si>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</si>
  <si>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</si>
  <si>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</si>
  <si>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</si>
  <si>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</si>
  <si>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</si>
  <si>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</si>
  <si>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</si>
  <si>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</si>
  <si>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</si>
  <si>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</si>
  <si>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</si>
  <si>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</si>
  <si>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</si>
  <si>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</si>
  <si>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</si>
  <si>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</si>
  <si>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</si>
  <si>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</si>
  <si>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</si>
  <si>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</si>
  <si>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</si>
  <si>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</si>
  <si>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</si>
  <si>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</si>
  <si>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</si>
  <si>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</si>
  <si>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</si>
  <si>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</si>
  <si>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</si>
  <si>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</si>
  <si>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</si>
  <si>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</si>
  <si>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</si>
  <si>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</si>
  <si>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</si>
  <si>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</si>
  <si>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</si>
  <si>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</si>
  <si>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</si>
  <si>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</si>
  <si>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</si>
  <si>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</si>
  <si>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</si>
  <si>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</si>
  <si>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</si>
  <si>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</si>
  <si>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</si>
  <si>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</si>
  <si>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</si>
  <si>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</si>
  <si>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</si>
  <si>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</si>
  <si>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</si>
  <si>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</si>
  <si>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</si>
  <si>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</si>
  <si>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</si>
  <si>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</si>
  <si>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</si>
  <si>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</si>
  <si>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</si>
  <si>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</si>
  <si>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</si>
  <si>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</si>
  <si>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</si>
  <si>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</si>
  <si>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</si>
  <si>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</si>
  <si>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</si>
  <si>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</si>
  <si>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</si>
  <si>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</si>
  <si>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</si>
  <si>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</si>
  <si>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</si>
  <si>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</si>
  <si>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</si>
  <si>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</si>
  <si>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</si>
  <si>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</si>
  <si>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</si>
  <si>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</si>
  <si>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</si>
  <si>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</si>
  <si>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</si>
  <si>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</si>
  <si>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</si>
  <si>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</si>
  <si>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</si>
  <si>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</si>
  <si>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</si>
  <si>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</si>
  <si>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</si>
  <si>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</si>
  <si>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</si>
  <si>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</si>
  <si>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</si>
  <si>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</si>
  <si>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</si>
  <si>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</si>
  <si>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</si>
  <si>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</si>
  <si>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</si>
  <si>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</si>
  <si>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</si>
  <si>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</si>
  <si>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</si>
  <si>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</si>
  <si>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</si>
  <si>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</si>
  <si>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</si>
  <si>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</si>
  <si>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</si>
  <si>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</si>
  <si>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</si>
  <si>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</si>
  <si>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</si>
  <si>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</si>
  <si>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</si>
  <si>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</si>
  <si>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</si>
  <si>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</si>
  <si>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</si>
  <si>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</si>
  <si>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</si>
  <si>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</si>
  <si>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</si>
  <si>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</si>
  <si>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</si>
  <si>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</si>
  <si>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</si>
  <si>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</si>
  <si>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</si>
  <si>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</si>
  <si>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</si>
  <si>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</si>
  <si>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</si>
  <si>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</si>
  <si>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</si>
  <si>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</si>
  <si>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</si>
  <si>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</si>
  <si>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</si>
  <si>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</si>
  <si>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</si>
  <si>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</si>
  <si>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</si>
  <si>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</si>
  <si>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</si>
  <si>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</si>
  <si>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</si>
  <si>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</si>
  <si>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</si>
  <si>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</si>
  <si>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</si>
  <si>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</si>
  <si>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</si>
  <si>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</si>
  <si>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</si>
  <si>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</si>
  <si>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</si>
  <si>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</si>
  <si>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</si>
  <si>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</si>
  <si>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</si>
  <si>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</si>
  <si>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</si>
  <si>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</si>
  <si>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</si>
  <si>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</si>
  <si>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</si>
  <si>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</si>
  <si>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</si>
  <si>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</si>
  <si>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</si>
  <si>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</si>
  <si>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</si>
  <si>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</si>
  <si>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</si>
  <si>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</si>
  <si>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</si>
  <si>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</si>
  <si>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</si>
  <si>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</si>
  <si>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</si>
  <si>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</si>
  <si>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</si>
  <si>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</si>
  <si>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</si>
  <si>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</si>
  <si>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</si>
  <si>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</si>
  <si>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</si>
  <si>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</si>
  <si>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</si>
  <si>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</si>
  <si>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</si>
  <si>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</si>
  <si>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</si>
  <si>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</si>
  <si>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</si>
  <si>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</si>
  <si>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</si>
  <si>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</si>
  <si>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</si>
  <si>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</si>
  <si>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</si>
  <si>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</si>
  <si>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</si>
  <si>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</si>
  <si>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</si>
  <si>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</si>
  <si>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</si>
  <si>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</si>
  <si>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</si>
  <si>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</si>
  <si>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</si>
  <si>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</si>
  <si>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</si>
  <si>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</si>
  <si>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</si>
  <si>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</si>
  <si>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</si>
  <si>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</si>
  <si>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</si>
  <si>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</si>
  <si>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</si>
  <si>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</si>
  <si>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</si>
  <si>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</si>
  <si>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</si>
  <si>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</si>
  <si>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</si>
  <si>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</si>
  <si>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</si>
  <si>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</si>
  <si>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</si>
  <si>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</si>
  <si>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</si>
  <si>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</si>
  <si>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</si>
  <si>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</si>
  <si>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</si>
  <si>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</si>
  <si>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</si>
  <si>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</si>
  <si>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</si>
  <si>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</si>
  <si>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</si>
  <si>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</si>
  <si>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</si>
  <si>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</si>
  <si>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</si>
  <si>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</si>
  <si>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</si>
  <si>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</si>
  <si>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</si>
  <si>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</si>
  <si>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</si>
  <si>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</si>
  <si>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</si>
  <si>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</si>
  <si>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</si>
  <si>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</si>
  <si>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</si>
  <si>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</si>
  <si>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</si>
  <si>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</si>
  <si>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</si>
  <si>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</si>
  <si>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</si>
  <si>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</si>
  <si>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</si>
  <si>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</si>
  <si>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</si>
  <si>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</si>
  <si>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</si>
  <si>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</si>
  <si>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</si>
  <si>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</si>
  <si>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</si>
  <si>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</si>
  <si>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</si>
  <si>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</si>
  <si>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</si>
  <si>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</si>
  <si>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</si>
  <si>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</si>
  <si>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</si>
  <si>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</si>
  <si>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</si>
  <si>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</si>
  <si>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</si>
  <si>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</si>
  <si>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</si>
  <si>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</si>
  <si>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</si>
  <si>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</si>
  <si>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</si>
  <si>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</si>
  <si>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</si>
  <si>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</si>
  <si>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</si>
  <si>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</si>
  <si>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</si>
  <si>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</si>
  <si>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</si>
  <si>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</si>
  <si>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</si>
  <si>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</si>
  <si>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</si>
  <si>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</si>
  <si>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</si>
  <si>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</si>
  <si>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</si>
  <si>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</si>
  <si>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</si>
  <si>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</si>
  <si>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</si>
  <si>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</si>
  <si>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</si>
  <si>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</si>
  <si>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</si>
  <si>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</si>
  <si>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</si>
  <si>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</si>
  <si>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</si>
  <si>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</si>
  <si>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</si>
  <si>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</si>
  <si>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</si>
  <si>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</si>
  <si>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</si>
  <si>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</si>
  <si>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</si>
  <si>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</si>
  <si>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</si>
  <si>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</si>
  <si>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</si>
  <si>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</si>
  <si>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</si>
  <si>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</si>
  <si>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</si>
  <si>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</si>
  <si>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</si>
  <si>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</si>
  <si>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</si>
  <si>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</si>
  <si>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</si>
  <si>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</si>
  <si>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</si>
  <si>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</si>
  <si>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</si>
  <si>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</si>
  <si>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</si>
  <si>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</si>
  <si>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</si>
  <si>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</si>
  <si>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</si>
  <si>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</si>
  <si>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</si>
  <si>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</si>
  <si>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</si>
  <si>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</si>
  <si>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</si>
  <si>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</si>
  <si>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</si>
  <si>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</si>
  <si>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</si>
  <si>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</si>
  <si>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</si>
  <si>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</si>
  <si>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</si>
  <si>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</si>
  <si>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</si>
  <si>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</si>
  <si>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</si>
  <si>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</si>
  <si>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</si>
  <si>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</si>
  <si>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</si>
  <si>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</si>
  <si>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</si>
  <si>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</si>
  <si>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</si>
  <si>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</si>
  <si>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</si>
  <si>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</si>
  <si>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</si>
  <si>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</si>
  <si>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</si>
  <si>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</si>
  <si>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</si>
  <si>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</si>
  <si>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</si>
  <si>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</si>
  <si>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</si>
  <si>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</si>
  <si>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</si>
  <si>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</si>
  <si>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</si>
  <si>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</si>
  <si>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</si>
  <si>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</si>
  <si>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</si>
  <si>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</si>
  <si>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</si>
  <si>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</si>
  <si>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</si>
  <si>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</si>
  <si>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</si>
  <si>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</si>
  <si>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</si>
  <si>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</si>
  <si>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</si>
  <si>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</si>
  <si>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</si>
  <si>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</si>
  <si>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</si>
  <si>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</si>
  <si>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</si>
  <si>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</si>
  <si>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</si>
  <si>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</si>
  <si>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</si>
  <si>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</si>
  <si>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</si>
  <si>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</si>
  <si>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</si>
  <si>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</si>
  <si>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</si>
  <si>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</si>
  <si>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</si>
  <si>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</si>
  <si>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</si>
  <si>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</si>
  <si>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</si>
  <si>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</si>
  <si>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</si>
  <si>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</si>
  <si>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</si>
  <si>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</si>
  <si>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</si>
  <si>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</si>
  <si>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</si>
  <si>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</si>
  <si>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</si>
  <si>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</si>
  <si>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</si>
  <si>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</si>
  <si>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</si>
  <si>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</si>
  <si>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</si>
  <si>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</si>
  <si>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</si>
  <si>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</si>
  <si>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</si>
  <si>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</si>
  <si>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</si>
  <si>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</si>
  <si>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</si>
  <si>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</si>
  <si>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</si>
  <si>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</si>
  <si>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</si>
  <si>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</si>
  <si>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</si>
  <si>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</si>
  <si>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</si>
  <si>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</si>
  <si>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</si>
  <si>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</si>
  <si>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</si>
  <si>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</si>
  <si>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</si>
  <si>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</si>
  <si>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</si>
  <si>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</si>
  <si>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</si>
  <si>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</si>
  <si>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</si>
  <si>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</si>
  <si>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</si>
  <si>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</si>
  <si>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</si>
  <si>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</si>
  <si>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</si>
  <si>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</si>
  <si>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</si>
  <si>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</si>
  <si>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</si>
  <si>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</si>
  <si>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</si>
  <si>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</si>
  <si>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</si>
  <si>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</si>
  <si>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</si>
  <si>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</si>
  <si>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</si>
  <si>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</si>
  <si>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</si>
  <si>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</si>
  <si>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</si>
  <si>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</si>
  <si>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</si>
  <si>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</si>
  <si>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</si>
  <si>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</si>
  <si>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</si>
  <si>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</si>
  <si>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</si>
  <si>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</si>
  <si>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</si>
  <si>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</si>
  <si>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</si>
  <si>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</si>
  <si>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</si>
  <si>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</si>
  <si>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</si>
  <si>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</si>
  <si>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</si>
  <si>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</si>
  <si>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</si>
  <si>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</si>
  <si>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</si>
  <si>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</si>
  <si>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</si>
  <si>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</si>
  <si>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</si>
  <si>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</si>
  <si>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</si>
  <si>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</si>
  <si>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</si>
  <si>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</si>
  <si>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</si>
  <si>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</si>
  <si>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</si>
  <si>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</si>
  <si>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</si>
  <si>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</si>
  <si>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</si>
  <si>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</si>
  <si>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</si>
  <si>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</si>
  <si>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</si>
  <si>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</si>
  <si>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</si>
  <si>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</si>
  <si>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</si>
  <si>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</si>
  <si>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</si>
  <si>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</si>
  <si>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</si>
  <si>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</si>
  <si>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</si>
  <si>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</si>
  <si>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</si>
  <si>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</si>
  <si>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</si>
  <si>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</si>
  <si>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</si>
  <si>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</si>
  <si>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</si>
  <si>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</si>
  <si>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</si>
  <si>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</si>
  <si>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</si>
  <si>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</si>
  <si>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</si>
  <si>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</si>
  <si>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</si>
  <si>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</si>
  <si>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</si>
  <si>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</si>
  <si>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</si>
  <si>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</si>
  <si>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</si>
  <si>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</si>
  <si>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</si>
  <si>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</si>
  <si>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</si>
  <si>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</si>
  <si>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</si>
  <si>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</si>
  <si>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</si>
  <si>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</si>
  <si>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</si>
  <si>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</si>
  <si>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</si>
  <si>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</si>
  <si>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</si>
  <si>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</si>
  <si>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</si>
  <si>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</si>
  <si>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</si>
  <si>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</si>
  <si>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</si>
  <si>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</si>
  <si>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</si>
  <si>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</si>
  <si>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</si>
  <si>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</si>
  <si>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</si>
  <si>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</si>
  <si>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</si>
  <si>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</si>
  <si>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</si>
  <si>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</si>
  <si>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</si>
  <si>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</si>
  <si>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</si>
  <si>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</si>
  <si>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</si>
  <si>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</si>
  <si>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</si>
  <si>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</si>
  <si>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</si>
  <si>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</si>
  <si>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</si>
  <si>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</si>
  <si>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</si>
  <si>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</si>
  <si>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</si>
  <si>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</si>
  <si>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</si>
  <si>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</si>
  <si>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</si>
  <si>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</si>
  <si>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</si>
  <si>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</si>
  <si>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</si>
  <si>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</si>
  <si>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</si>
  <si>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</si>
  <si>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</si>
  <si>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</si>
  <si>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</si>
  <si>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</si>
  <si>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</si>
  <si>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</si>
  <si>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</si>
  <si>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</si>
  <si>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</si>
  <si>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</si>
  <si>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</si>
  <si>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</si>
  <si>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</si>
  <si>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</si>
  <si>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</si>
  <si>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</si>
  <si>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</si>
  <si>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</si>
  <si>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</si>
  <si>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</si>
  <si>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</si>
  <si>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</si>
  <si>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</si>
  <si>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</si>
  <si>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</si>
  <si>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</si>
  <si>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</si>
  <si>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</si>
  <si>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</si>
  <si>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</si>
  <si>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</si>
  <si>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</si>
  <si>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</si>
  <si>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</si>
  <si>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</si>
  <si>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</si>
  <si>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</si>
  <si>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</si>
  <si>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</si>
  <si>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</si>
  <si>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</si>
  <si>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</si>
  <si>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</si>
  <si>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</si>
  <si>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</si>
  <si>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</si>
  <si>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</si>
  <si>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</si>
  <si>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</si>
  <si>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</si>
  <si>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</si>
  <si>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</si>
  <si>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</si>
  <si>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</si>
  <si>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</si>
  <si>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</si>
  <si>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</si>
  <si>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</si>
  <si>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</si>
  <si>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</si>
  <si>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</si>
  <si>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</si>
  <si>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</si>
  <si>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</si>
  <si>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</si>
  <si>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</si>
  <si>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</si>
  <si>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</si>
  <si>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</si>
  <si>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</si>
  <si>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</si>
  <si>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</si>
  <si>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</si>
  <si>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</si>
  <si>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</si>
  <si>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</si>
  <si>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</si>
  <si>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</si>
  <si>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</si>
  <si>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</si>
  <si>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</si>
  <si>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</si>
  <si>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</si>
  <si>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</si>
  <si>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</si>
  <si>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</si>
  <si>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</si>
  <si>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</si>
  <si>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</si>
  <si>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</si>
  <si>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</si>
  <si>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</si>
  <si>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</si>
  <si>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</si>
  <si>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</si>
  <si>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</si>
  <si>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</si>
  <si>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</si>
  <si>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</si>
  <si>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</si>
  <si>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</si>
  <si>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</si>
  <si>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</si>
  <si>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</si>
  <si>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</si>
  <si>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</si>
  <si>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</si>
  <si>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</si>
  <si>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</si>
  <si>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</si>
  <si>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</si>
  <si>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</si>
  <si>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</si>
  <si>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</si>
  <si>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</si>
  <si>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</si>
  <si>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</si>
  <si>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</si>
  <si>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</si>
  <si>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</si>
  <si>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</si>
  <si>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</si>
  <si>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</si>
  <si>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</si>
  <si>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</si>
  <si>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</si>
  <si>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</si>
  <si>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</si>
  <si>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</si>
  <si>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</si>
  <si>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</si>
  <si>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</si>
  <si>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</si>
  <si>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</si>
  <si>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</si>
  <si>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</si>
  <si>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</si>
  <si>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</si>
  <si>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</si>
  <si>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</si>
  <si>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</si>
  <si>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</si>
  <si>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</si>
  <si>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</si>
  <si>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</si>
  <si>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</si>
  <si>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</si>
  <si>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</si>
  <si>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</si>
  <si>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</si>
  <si>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</si>
  <si>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</si>
  <si>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</si>
  <si>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</si>
  <si>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</si>
  <si>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</si>
  <si>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</si>
  <si>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</si>
  <si>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</si>
  <si>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</si>
  <si>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</si>
  <si>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</si>
  <si>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</si>
  <si>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</si>
  <si>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</si>
  <si>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</si>
  <si>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</si>
  <si>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</si>
  <si>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</si>
  <si>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</si>
  <si>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</si>
  <si>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</si>
  <si>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</si>
  <si>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</si>
  <si>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</si>
  <si>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</si>
  <si>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</si>
  <si>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</si>
  <si>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</si>
  <si>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</si>
  <si>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</si>
  <si>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</si>
  <si>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</si>
  <si>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</si>
  <si>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</si>
  <si>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</si>
  <si>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</si>
  <si>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</si>
  <si>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</si>
  <si>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</si>
  <si>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</si>
  <si>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</si>
  <si>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</si>
  <si>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</si>
  <si>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</si>
  <si>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</si>
  <si>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</si>
  <si>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</si>
  <si>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</si>
  <si>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</si>
  <si>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</si>
  <si>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</si>
  <si>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</si>
  <si>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</si>
  <si>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</si>
  <si>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</si>
  <si>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</si>
  <si>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</si>
  <si>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</si>
  <si>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</si>
  <si>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</si>
  <si>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</si>
  <si>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</si>
  <si>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</si>
  <si>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</si>
  <si>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</si>
  <si>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</si>
  <si>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</si>
  <si>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</si>
  <si>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</si>
  <si>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</si>
  <si>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</si>
  <si>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</si>
  <si>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</si>
  <si>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</si>
  <si>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</si>
  <si>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</si>
  <si>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</si>
  <si>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</si>
  <si>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</si>
  <si>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</si>
  <si>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</si>
  <si>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</si>
  <si>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</si>
  <si>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</si>
  <si>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</si>
  <si>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</si>
  <si>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</si>
  <si>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</si>
  <si>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</si>
  <si>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</si>
  <si>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</si>
  <si>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</si>
  <si>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</si>
  <si>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</si>
  <si>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</si>
  <si>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</si>
  <si>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</si>
  <si>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</si>
  <si>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</si>
  <si>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</si>
  <si>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</si>
  <si>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</si>
  <si>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</si>
  <si>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</si>
  <si>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</si>
  <si>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</si>
  <si>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</si>
  <si>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</si>
  <si>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</si>
  <si>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</si>
  <si>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</si>
  <si>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</si>
  <si>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</si>
  <si>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</si>
  <si>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</si>
  <si>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</si>
  <si>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</si>
  <si>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</si>
  <si>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</si>
  <si>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</si>
  <si>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</si>
  <si>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</si>
  <si>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</si>
  <si>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</si>
  <si>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</si>
  <si>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</si>
  <si>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</si>
  <si>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</si>
  <si>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</si>
  <si>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</si>
  <si>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</si>
  <si>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</si>
  <si>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</si>
  <si>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</si>
  <si>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</si>
  <si>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</si>
  <si>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</si>
  <si>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</si>
  <si>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</si>
  <si>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</si>
  <si>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</si>
  <si>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</si>
  <si>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</si>
  <si>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</si>
  <si>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</si>
  <si>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</si>
  <si>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</si>
  <si>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</si>
  <si>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</si>
  <si>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</si>
  <si>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</si>
  <si>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</si>
  <si>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</si>
  <si>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</si>
  <si>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</si>
  <si>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</si>
  <si>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</si>
  <si>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</si>
  <si>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</si>
  <si>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</si>
  <si>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</si>
  <si>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</si>
  <si>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</si>
  <si>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</si>
  <si>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</si>
  <si>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</si>
  <si>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</si>
  <si>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</si>
  <si>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</si>
  <si>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</si>
  <si>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</si>
  <si>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</si>
  <si>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</si>
  <si>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</si>
  <si>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</si>
  <si>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</si>
  <si>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</si>
  <si>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</si>
  <si>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</si>
  <si>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</si>
  <si>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</si>
  <si>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</si>
  <si>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</si>
  <si>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</si>
  <si>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</si>
  <si>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</si>
  <si>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</si>
  <si>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</si>
  <si>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</si>
  <si>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</si>
  <si>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</si>
  <si>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</si>
  <si>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</si>
  <si>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</si>
  <si>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</si>
  <si>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</si>
  <si>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</si>
  <si>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</si>
  <si>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</si>
  <si>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</si>
  <si>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</si>
  <si>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</si>
  <si>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</si>
  <si>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</si>
  <si>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</si>
  <si>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</si>
  <si>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</si>
  <si>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</si>
  <si>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</si>
  <si>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</si>
  <si>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</si>
  <si>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</si>
  <si>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</si>
  <si>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</si>
  <si>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</si>
  <si>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</si>
  <si>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</si>
  <si>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</si>
  <si>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</si>
  <si>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</si>
  <si>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</si>
  <si>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</si>
  <si>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</si>
  <si>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</si>
  <si>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</si>
  <si>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</si>
  <si>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</si>
  <si>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</si>
  <si>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</si>
  <si>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</si>
  <si>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</si>
  <si>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</si>
  <si>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</si>
  <si>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</si>
  <si>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</si>
  <si>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</si>
  <si>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</si>
  <si>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</si>
  <si>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</si>
  <si>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</si>
  <si>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</si>
  <si>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</si>
  <si>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</si>
  <si>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</si>
  <si>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</si>
  <si>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</si>
  <si>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</si>
  <si>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</si>
  <si>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</si>
  <si>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</si>
  <si>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</si>
  <si>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</si>
  <si>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</si>
  <si>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</si>
  <si>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</si>
  <si>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</si>
  <si>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</si>
  <si>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</si>
  <si>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</si>
  <si>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</si>
  <si>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</si>
  <si>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</si>
  <si>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</si>
  <si>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</si>
  <si>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</si>
  <si>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</si>
  <si>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</si>
  <si>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</si>
  <si>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</si>
  <si>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</si>
  <si>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</si>
  <si>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</si>
  <si>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</si>
  <si>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</si>
  <si>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</si>
  <si>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</si>
  <si>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</si>
  <si>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</si>
  <si>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</si>
  <si>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</si>
  <si>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</si>
  <si>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</si>
  <si>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</si>
  <si>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</si>
  <si>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</si>
  <si>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</si>
  <si>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</si>
  <si>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</si>
  <si>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</si>
  <si>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</si>
  <si>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</si>
  <si>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</si>
  <si>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</si>
  <si>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</si>
  <si>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</si>
  <si>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</si>
  <si>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</si>
  <si>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</si>
  <si>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</si>
  <si>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</si>
  <si>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</si>
  <si>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</si>
  <si>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</si>
  <si>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</si>
  <si>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</si>
  <si>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</si>
  <si>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</si>
  <si>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</si>
  <si>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</si>
  <si>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</si>
  <si>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</si>
  <si>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</si>
  <si>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</si>
  <si>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</si>
  <si>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</si>
  <si>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</si>
  <si>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</si>
  <si>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</si>
  <si>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</si>
  <si>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</si>
  <si>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</si>
  <si>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</si>
  <si>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</si>
  <si>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</si>
  <si>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</si>
  <si>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</si>
  <si>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</si>
  <si>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</si>
  <si>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</si>
  <si>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</si>
  <si>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</si>
  <si>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</si>
  <si>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</si>
  <si>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</si>
  <si>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</si>
  <si>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</si>
  <si>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</si>
  <si>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</si>
  <si>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</si>
  <si>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</si>
  <si>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</si>
  <si>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</si>
  <si>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</si>
  <si>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</si>
  <si>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</si>
  <si>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</si>
  <si>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</si>
  <si>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</si>
  <si>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</si>
  <si>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</si>
  <si>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</si>
  <si>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</si>
  <si>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</si>
  <si>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</si>
  <si>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</si>
  <si>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</si>
  <si>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</si>
  <si>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</si>
  <si>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</si>
  <si>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</si>
  <si>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</si>
  <si>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</si>
  <si>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</si>
  <si>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</si>
  <si>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</si>
  <si>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</si>
  <si>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</si>
  <si>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</si>
  <si>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</si>
  <si>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</si>
  <si>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</si>
  <si>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</si>
  <si>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</si>
  <si>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</si>
  <si>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</si>
  <si>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</si>
  <si>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</si>
  <si>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</si>
  <si>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</si>
  <si>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</si>
  <si>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</si>
  <si>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</si>
  <si>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</si>
  <si>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</si>
  <si>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</si>
  <si>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</si>
  <si>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</si>
  <si>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</si>
  <si>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</si>
  <si>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</si>
  <si>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</si>
  <si>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</si>
  <si>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</si>
  <si>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</si>
  <si>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</si>
  <si>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</si>
  <si>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</si>
  <si>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</si>
  <si>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</si>
  <si>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</si>
  <si>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</si>
  <si>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</si>
  <si>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</si>
  <si>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</si>
  <si>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</si>
  <si>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</si>
  <si>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</si>
  <si>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</si>
  <si>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</si>
  <si>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</si>
  <si>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</si>
  <si>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</si>
  <si>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</si>
  <si>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</si>
  <si>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</si>
  <si>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</si>
  <si>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</si>
  <si>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</si>
  <si>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</si>
  <si>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</si>
  <si>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</si>
  <si>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</si>
  <si>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</si>
  <si>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</si>
  <si>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</si>
  <si>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</si>
  <si>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</si>
  <si>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</si>
  <si>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</si>
  <si>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</si>
  <si>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</si>
  <si>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</si>
  <si>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</si>
  <si>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</si>
  <si>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</si>
  <si>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</si>
  <si>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</si>
  <si>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</si>
  <si>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</si>
  <si>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</si>
  <si>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</si>
  <si>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</si>
  <si>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</si>
  <si>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</si>
  <si>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</si>
  <si>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</si>
  <si>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</si>
  <si>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</si>
  <si>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</si>
  <si>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</si>
  <si>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</si>
  <si>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</si>
  <si>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</si>
  <si>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</si>
  <si>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</si>
  <si>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</si>
  <si>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</si>
  <si>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</si>
  <si>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</si>
  <si>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</si>
  <si>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</si>
  <si>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</si>
  <si>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</si>
  <si>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</si>
  <si>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</si>
  <si>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</si>
  <si>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</si>
  <si>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</si>
  <si>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</si>
  <si>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</si>
  <si>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</si>
  <si>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</si>
  <si>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</si>
  <si>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</si>
  <si>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</si>
  <si>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</si>
  <si>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</si>
  <si>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</si>
  <si>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</si>
  <si>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</si>
  <si>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</si>
  <si>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</si>
  <si>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</si>
  <si>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</si>
  <si>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</si>
  <si>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</si>
  <si>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</si>
  <si>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</si>
  <si>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</si>
  <si>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</si>
  <si>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</si>
  <si>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</si>
  <si>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</si>
  <si>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</si>
  <si>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</si>
  <si>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</si>
  <si>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</si>
  <si>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</si>
  <si>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</si>
  <si>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</si>
  <si>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</si>
  <si>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</si>
  <si>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</si>
  <si>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</si>
  <si>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</si>
  <si>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</si>
  <si>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</si>
  <si>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</si>
  <si>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</si>
  <si>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</si>
  <si>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</si>
  <si>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</si>
  <si>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</si>
  <si>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</si>
  <si>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</si>
  <si>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</si>
  <si>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</si>
  <si>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</si>
  <si>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</si>
  <si>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</si>
  <si>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</si>
  <si>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</si>
  <si>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</si>
  <si>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</si>
  <si>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</si>
  <si>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</si>
  <si>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</si>
  <si>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</si>
  <si>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</si>
  <si>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</si>
  <si>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</si>
  <si>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</si>
  <si>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</si>
  <si>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</si>
  <si>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</si>
  <si>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</si>
  <si>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</si>
  <si>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</si>
  <si>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</si>
  <si>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</si>
  <si>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</si>
  <si>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</si>
  <si>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</si>
  <si>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</si>
  <si>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</si>
  <si>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</si>
  <si>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</si>
  <si>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</si>
  <si>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</si>
  <si>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</si>
  <si>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</si>
  <si>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</si>
  <si>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</si>
  <si>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</si>
  <si>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</si>
  <si>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</si>
  <si>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</si>
  <si>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</si>
  <si>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</si>
  <si>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</si>
  <si>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</si>
  <si>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</si>
  <si>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</si>
  <si>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</si>
  <si>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</si>
  <si>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</si>
  <si>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</si>
  <si>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</si>
  <si>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</si>
  <si>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</si>
  <si>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</si>
  <si>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</si>
  <si>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</si>
  <si>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</si>
  <si>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</si>
  <si>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</si>
  <si>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</si>
  <si>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</si>
  <si>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</si>
  <si>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</si>
  <si>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</si>
  <si>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</si>
  <si>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</si>
  <si>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</si>
  <si>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</si>
  <si>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</si>
  <si>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</si>
  <si>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</si>
  <si>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</si>
  <si>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</si>
  <si>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</si>
  <si>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</si>
  <si>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</si>
  <si>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</si>
  <si>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</si>
  <si>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</si>
  <si>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</si>
  <si>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</si>
  <si>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</si>
  <si>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</si>
  <si>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</si>
  <si>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</si>
  <si>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</si>
  <si>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</si>
  <si>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</si>
  <si>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</si>
  <si>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</si>
  <si>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</si>
  <si>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</si>
  <si>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</si>
  <si>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</si>
  <si>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</si>
  <si>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</si>
  <si>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</si>
  <si>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</si>
  <si>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</si>
  <si>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</si>
  <si>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</si>
  <si>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</si>
  <si>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</si>
  <si>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</si>
  <si>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</si>
  <si>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</si>
  <si>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</si>
  <si>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</si>
  <si>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</si>
  <si>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</si>
  <si>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</si>
  <si>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</si>
  <si>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</si>
  <si>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</si>
  <si>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</si>
  <si>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</si>
  <si>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</si>
  <si>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</si>
  <si>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</si>
  <si>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</si>
  <si>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</si>
  <si>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</si>
  <si>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</si>
  <si>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</si>
  <si>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</si>
  <si>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</si>
  <si>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</si>
  <si>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</si>
  <si>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</si>
  <si>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</si>
  <si>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</si>
  <si>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</si>
  <si>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</si>
  <si>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</si>
  <si>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</si>
  <si>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</si>
  <si>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</si>
  <si>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</si>
  <si>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</si>
  <si>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</si>
  <si>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</si>
  <si>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</si>
  <si>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</si>
  <si>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</si>
  <si>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</si>
  <si>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</si>
  <si>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</si>
  <si>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</si>
  <si>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</si>
  <si>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</si>
  <si>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</si>
  <si>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</si>
  <si>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</si>
  <si>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</si>
  <si>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</si>
  <si>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</si>
  <si>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</si>
  <si>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</si>
  <si>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</si>
  <si>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</si>
  <si>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</si>
  <si>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</si>
  <si>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</si>
  <si>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</si>
  <si>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</si>
  <si>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</si>
  <si>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</si>
  <si>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</si>
  <si>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</si>
  <si>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</si>
  <si>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</si>
  <si>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</si>
  <si>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</si>
  <si>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</si>
  <si>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</si>
  <si>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</si>
  <si>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</si>
  <si>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</si>
  <si>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</si>
  <si>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</si>
  <si>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</si>
  <si>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</si>
  <si>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</si>
  <si>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</si>
  <si>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</si>
  <si>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</si>
  <si>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</si>
  <si>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</si>
  <si>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</si>
  <si>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</si>
  <si>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</si>
  <si>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</si>
  <si>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</si>
  <si>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</si>
  <si>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</si>
  <si>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</si>
  <si>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</si>
  <si>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</si>
  <si>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</si>
  <si>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</si>
  <si>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</si>
  <si>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</si>
  <si>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</si>
  <si>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</si>
  <si>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</si>
  <si>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</si>
  <si>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</si>
  <si>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</si>
  <si>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</si>
  <si>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</si>
  <si>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</si>
  <si>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</si>
  <si>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</si>
  <si>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</si>
  <si>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</si>
  <si>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</si>
  <si>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</si>
  <si>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</si>
  <si>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</si>
  <si>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</si>
  <si>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</si>
  <si>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</si>
  <si>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</si>
  <si>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</si>
  <si>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</si>
  <si>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</si>
  <si>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</si>
  <si>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</si>
  <si>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</si>
  <si>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</si>
  <si>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</si>
  <si>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</si>
  <si>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</si>
  <si>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</si>
  <si>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</si>
  <si>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</si>
  <si>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</si>
  <si>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</si>
  <si>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</si>
  <si>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</si>
  <si>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</si>
  <si>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</si>
  <si>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</si>
  <si>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</si>
  <si>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</si>
  <si>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</si>
  <si>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</si>
  <si>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</si>
  <si>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</si>
  <si>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</si>
  <si>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</si>
  <si>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</si>
  <si>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</si>
  <si>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</si>
  <si>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</si>
  <si>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</si>
  <si>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</si>
  <si>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</si>
  <si>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</si>
  <si>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</si>
  <si>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</si>
  <si>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</si>
  <si>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</si>
  <si>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</si>
  <si>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</si>
  <si>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</si>
  <si>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</si>
  <si>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</si>
  <si>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</si>
  <si>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</si>
  <si>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</si>
  <si>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</si>
  <si>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</si>
  <si>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</si>
  <si>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</si>
  <si>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</si>
  <si>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</si>
  <si>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</si>
  <si>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</si>
  <si>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</si>
  <si>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</si>
  <si>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</si>
  <si>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</si>
  <si>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</si>
  <si>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</si>
  <si>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</si>
  <si>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</si>
  <si>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</si>
  <si>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</si>
  <si>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</si>
  <si>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</si>
  <si>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</si>
  <si>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</si>
  <si>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</si>
  <si>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</si>
  <si>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</si>
  <si>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</si>
  <si>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</si>
  <si>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</si>
  <si>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</si>
  <si>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</si>
  <si>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</si>
  <si>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</si>
  <si>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</si>
  <si>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</si>
  <si>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</si>
  <si>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</si>
  <si>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</si>
  <si>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</si>
  <si>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</si>
  <si>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</si>
  <si>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</si>
  <si>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</si>
  <si>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</si>
  <si>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</si>
  <si>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</si>
  <si>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</si>
  <si>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</si>
  <si>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</si>
  <si>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</si>
  <si>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</si>
  <si>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</si>
  <si>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</si>
  <si>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</si>
  <si>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</si>
  <si>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</si>
  <si>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</si>
  <si>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</si>
  <si>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</si>
  <si>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</si>
  <si>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</si>
  <si>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</si>
  <si>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</si>
  <si>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</si>
  <si>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</si>
  <si>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</si>
  <si>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</si>
  <si>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</si>
  <si>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</si>
  <si>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</si>
  <si>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</si>
  <si>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</si>
  <si>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</si>
  <si>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</si>
  <si>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</si>
  <si>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</si>
  <si>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</si>
  <si>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</si>
  <si>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</si>
  <si>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</si>
  <si>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</si>
  <si>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</si>
  <si>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</si>
  <si>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</si>
  <si>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</si>
  <si>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</si>
  <si>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</si>
  <si>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</si>
  <si>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</si>
  <si>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</si>
  <si>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</si>
  <si>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</si>
  <si>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</si>
  <si>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</si>
  <si>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</si>
  <si>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</si>
  <si>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</si>
  <si>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</si>
  <si>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</si>
  <si>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</si>
  <si>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</si>
  <si>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</si>
  <si>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</si>
  <si>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</si>
  <si>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</si>
  <si>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</si>
  <si>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</si>
  <si>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</si>
  <si>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</si>
  <si>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</si>
  <si>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</si>
  <si>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</si>
  <si>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</si>
  <si>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</si>
  <si>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</si>
  <si>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</si>
  <si>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</si>
  <si>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</si>
  <si>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</si>
  <si>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</si>
  <si>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</si>
  <si>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</si>
  <si>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</si>
  <si>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</si>
  <si>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</si>
  <si>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</si>
  <si>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</si>
  <si>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</si>
  <si>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</si>
  <si>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</si>
  <si>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</si>
  <si>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</si>
  <si>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</si>
  <si>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</si>
  <si>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</si>
  <si>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</si>
  <si>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</si>
  <si>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</si>
  <si>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</si>
  <si>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</si>
  <si>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</si>
  <si>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</si>
  <si>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</si>
  <si>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</si>
  <si>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</si>
  <si>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</si>
  <si>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</si>
  <si>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</si>
  <si>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</si>
  <si>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</si>
  <si>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</si>
  <si>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</si>
  <si>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</si>
  <si>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</si>
  <si>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</si>
  <si>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</si>
  <si>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</si>
  <si>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</si>
  <si>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</si>
  <si>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</si>
  <si>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</si>
  <si>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</si>
  <si>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</si>
  <si>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</si>
  <si>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</si>
  <si>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</si>
  <si>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</si>
  <si>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</si>
  <si>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</si>
  <si>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</si>
  <si>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</si>
  <si>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</si>
  <si>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</si>
  <si>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</si>
  <si>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</si>
  <si>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</si>
  <si>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</si>
  <si>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</si>
  <si>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</si>
  <si>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</si>
  <si>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</si>
  <si>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</si>
  <si>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</si>
  <si>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</si>
  <si>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</si>
  <si>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</si>
  <si>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</si>
  <si>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</si>
  <si>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</si>
  <si>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</si>
  <si>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</si>
  <si>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</si>
  <si>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</si>
  <si>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</si>
  <si>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</si>
  <si>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</si>
  <si>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</si>
  <si>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</si>
  <si>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</si>
  <si>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</si>
  <si>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</si>
  <si>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</si>
  <si>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</si>
  <si>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</si>
  <si>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</si>
  <si>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</si>
  <si>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</si>
  <si>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</si>
  <si>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</si>
  <si>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</si>
  <si>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</si>
  <si>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</si>
  <si>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</si>
  <si>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</si>
  <si>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</si>
  <si>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</si>
  <si>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</si>
  <si>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</si>
  <si>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</si>
  <si>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</si>
  <si>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</si>
  <si>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</si>
  <si>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</si>
  <si>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</si>
  <si>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</si>
  <si>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</si>
  <si>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</si>
  <si>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</si>
  <si>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</si>
  <si>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</si>
  <si>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</si>
  <si>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</si>
  <si>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</si>
  <si>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</si>
  <si>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</si>
  <si>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</si>
  <si>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</si>
  <si>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</si>
  <si>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</si>
  <si>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</si>
  <si>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</si>
  <si>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</si>
  <si>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</si>
  <si>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</si>
  <si>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</si>
  <si>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</si>
  <si>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</si>
  <si>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</si>
  <si>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</si>
  <si>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</si>
  <si>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</si>
  <si>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</si>
  <si>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</si>
  <si>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</si>
  <si>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</si>
  <si>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</si>
  <si>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</si>
  <si>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</si>
  <si>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</si>
  <si>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</si>
  <si>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</si>
  <si>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</si>
  <si>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</si>
  <si>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</si>
  <si>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</si>
  <si>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</si>
  <si>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</si>
  <si>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</si>
  <si>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</si>
  <si>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</si>
  <si>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</si>
  <si>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</si>
  <si>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</si>
  <si>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</si>
  <si>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</si>
  <si>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</si>
  <si>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</si>
  <si>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</si>
  <si>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</si>
  <si>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</si>
  <si>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</si>
  <si>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</si>
  <si>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</si>
  <si>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</si>
  <si>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</si>
  <si>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</si>
  <si>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</si>
  <si>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</si>
  <si>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</si>
  <si>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</si>
  <si>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</si>
  <si>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</si>
  <si>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</si>
  <si>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</si>
  <si>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</si>
  <si>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</si>
  <si>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</si>
  <si>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</si>
  <si>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</si>
  <si>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</si>
  <si>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</si>
  <si>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</si>
  <si>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</si>
  <si>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</si>
  <si>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</si>
  <si>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</si>
  <si>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</si>
  <si>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</si>
  <si>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</si>
  <si>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</si>
  <si>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</si>
  <si>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</si>
  <si>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</si>
  <si>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</si>
  <si>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</si>
  <si>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</si>
  <si>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</si>
  <si>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</si>
  <si>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</si>
  <si>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</si>
  <si>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</si>
  <si>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</si>
  <si>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</si>
  <si>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</si>
  <si>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</si>
  <si>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</si>
  <si>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</si>
  <si>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</si>
  <si>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</si>
  <si>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</si>
  <si>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</si>
  <si>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</si>
  <si>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</si>
  <si>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</si>
  <si>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</si>
  <si>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</si>
  <si>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</si>
  <si>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</si>
  <si>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</si>
  <si>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</si>
  <si>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</si>
  <si>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</si>
  <si>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</si>
  <si>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</si>
  <si>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</si>
  <si>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</si>
  <si>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</si>
  <si>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</si>
  <si>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</si>
  <si>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</si>
  <si>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</si>
  <si>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</si>
  <si>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</si>
  <si>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</si>
  <si>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</si>
  <si>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</si>
  <si>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</si>
  <si>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</si>
  <si>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</si>
  <si>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</si>
  <si>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</si>
  <si>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</si>
  <si>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</si>
  <si>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</si>
  <si>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</si>
  <si>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</si>
  <si>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</si>
  <si>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</si>
  <si>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</si>
  <si>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</si>
  <si>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</si>
  <si>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</si>
  <si>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</si>
  <si>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</si>
  <si>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</si>
  <si>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</si>
  <si>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</si>
  <si>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</si>
  <si>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</si>
  <si>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</si>
  <si>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</si>
  <si>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</si>
  <si>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</si>
  <si>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</si>
  <si>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</si>
  <si>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</si>
  <si>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</si>
  <si>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</si>
  <si>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</si>
  <si>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</si>
  <si>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</si>
  <si>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</si>
  <si>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</si>
  <si>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</si>
  <si>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</si>
  <si>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</si>
  <si>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</si>
  <si>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</si>
  <si>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</si>
  <si>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</si>
  <si>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</si>
  <si>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</si>
  <si>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</si>
  <si>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</si>
  <si>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</si>
  <si>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</si>
  <si>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</si>
  <si>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</si>
  <si>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</si>
  <si>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</si>
  <si>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</si>
  <si>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</si>
  <si>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</si>
  <si>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</si>
  <si>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</si>
  <si>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</si>
  <si>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</si>
  <si>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</si>
  <si>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</si>
  <si>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</si>
  <si>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</si>
  <si>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</si>
  <si>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</si>
  <si>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</si>
  <si>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</si>
  <si>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</si>
  <si>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</si>
  <si>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</si>
  <si>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</si>
  <si>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</si>
  <si>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</si>
  <si>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</si>
  <si>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</si>
  <si>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</si>
  <si>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</si>
  <si>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</si>
  <si>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</si>
  <si>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</si>
  <si>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</si>
  <si>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</si>
  <si>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</si>
  <si>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</si>
  <si>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</si>
  <si>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</si>
  <si>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</si>
  <si>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</si>
  <si>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</si>
  <si>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</si>
  <si>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</si>
  <si>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</si>
  <si>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</si>
  <si>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</si>
  <si>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</si>
  <si>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</si>
  <si>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</si>
  <si>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</si>
  <si>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</si>
  <si>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</si>
  <si>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</si>
  <si>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</si>
  <si>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</si>
  <si>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</si>
  <si>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</si>
  <si>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</si>
  <si>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</si>
  <si>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</si>
  <si>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</si>
  <si>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</si>
  <si>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</si>
  <si>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</si>
  <si>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</si>
  <si>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</si>
  <si>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</si>
  <si>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</si>
  <si>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</si>
  <si>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</si>
  <si>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</si>
  <si>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</si>
  <si>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</si>
  <si>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</si>
  <si>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</si>
  <si>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</si>
  <si>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</si>
  <si>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</si>
  <si>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</si>
  <si>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</si>
  <si>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</si>
  <si>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</si>
  <si>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</si>
  <si>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</si>
  <si>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</si>
  <si>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</si>
  <si>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</si>
  <si>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</si>
  <si>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</si>
  <si>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</si>
  <si>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</si>
  <si>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</si>
  <si>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</si>
  <si>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</si>
  <si>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</si>
  <si>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</si>
  <si>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</si>
  <si>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</si>
  <si>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</si>
  <si>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</si>
  <si>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</si>
  <si>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</si>
  <si>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</si>
  <si>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</si>
  <si>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</si>
  <si>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</si>
  <si>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</si>
  <si>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</si>
  <si>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</si>
  <si>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</si>
  <si>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</si>
  <si>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</si>
  <si>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</si>
  <si>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</si>
  <si>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</si>
  <si>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</si>
  <si>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</si>
  <si>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</si>
  <si>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</si>
  <si>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</si>
  <si>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</si>
  <si>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</si>
  <si>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</si>
  <si>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</si>
  <si>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</si>
  <si>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</si>
  <si>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</si>
  <si>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</si>
  <si>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</si>
  <si>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</si>
  <si>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</si>
  <si>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</si>
  <si>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</si>
  <si>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</si>
  <si>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</si>
  <si>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</si>
  <si>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</si>
  <si>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</si>
  <si>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</si>
  <si>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</si>
  <si>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</si>
  <si>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</si>
  <si>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</si>
  <si>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</si>
  <si>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</si>
  <si>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</si>
  <si>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</si>
  <si>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</si>
  <si>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</si>
  <si>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</si>
  <si>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</si>
  <si>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</si>
  <si>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</si>
  <si>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</si>
  <si>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</si>
  <si>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</si>
  <si>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</si>
  <si>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</si>
  <si>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</si>
  <si>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</si>
  <si>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</si>
  <si>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</si>
  <si>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</si>
  <si>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</si>
  <si>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</si>
  <si>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</si>
  <si>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</si>
  <si>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</si>
  <si>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</si>
  <si>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</si>
  <si>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</si>
  <si>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</si>
  <si>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</si>
  <si>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</si>
  <si>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</si>
  <si>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</si>
  <si>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</si>
  <si>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</si>
  <si>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</si>
  <si>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</si>
  <si>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</si>
  <si>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</si>
  <si>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</si>
  <si>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</si>
  <si>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</si>
  <si>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</si>
  <si>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</si>
  <si>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</si>
  <si>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</si>
  <si>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</si>
  <si>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</si>
  <si>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</si>
  <si>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</si>
  <si>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</si>
  <si>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</si>
  <si>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</si>
  <si>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</si>
  <si>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</si>
  <si>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</si>
  <si>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</si>
  <si>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</si>
  <si>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</si>
  <si>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</si>
  <si>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</si>
  <si>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</si>
  <si>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</si>
  <si>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</si>
  <si>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</si>
  <si>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</si>
  <si>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</si>
  <si>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</si>
  <si>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</si>
  <si>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</si>
  <si>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</si>
  <si>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</si>
  <si>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</si>
  <si>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</si>
  <si>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</si>
  <si>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</si>
  <si>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</si>
  <si>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</si>
  <si>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</si>
  <si>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</si>
  <si>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</si>
  <si>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</si>
  <si>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</si>
  <si>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</si>
  <si>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</si>
  <si>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</si>
  <si>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</si>
  <si>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</si>
  <si>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</si>
  <si>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</si>
  <si>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</si>
  <si>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</si>
  <si>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</si>
  <si>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</si>
  <si>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</si>
  <si>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</si>
  <si>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</si>
  <si>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</si>
  <si>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</si>
  <si>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</si>
  <si>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</si>
  <si>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</si>
  <si>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</si>
  <si>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</si>
  <si>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</si>
  <si>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</si>
  <si>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</si>
  <si>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</si>
  <si>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</si>
  <si>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</si>
  <si>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</si>
  <si>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</si>
  <si>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</si>
  <si>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</si>
  <si>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</si>
  <si>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</si>
  <si>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</si>
  <si>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</si>
  <si>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</si>
  <si>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</si>
  <si>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</si>
  <si>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</si>
  <si>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</si>
  <si>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</si>
  <si>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</si>
  <si>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</si>
  <si>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</si>
  <si>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</si>
  <si>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</si>
  <si>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</si>
  <si>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</si>
  <si>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</si>
  <si>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</si>
  <si>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</si>
  <si>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</si>
  <si>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</si>
  <si>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</si>
  <si>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</si>
  <si>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</si>
  <si>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</si>
  <si>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</si>
  <si>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</si>
  <si>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</si>
  <si>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</si>
  <si>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</si>
  <si>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</si>
  <si>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</si>
  <si>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</si>
  <si>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</si>
  <si>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</si>
  <si>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</si>
  <si>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</si>
  <si>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</si>
  <si>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</si>
  <si>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</si>
  <si>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</si>
  <si>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</si>
  <si>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</si>
  <si>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</si>
  <si>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</si>
  <si>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</si>
  <si>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</si>
  <si>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</si>
  <si>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</si>
  <si>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</si>
  <si>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</si>
  <si>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</si>
  <si>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</si>
  <si>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</si>
  <si>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</si>
  <si>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</si>
  <si>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</si>
  <si>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</si>
  <si>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</si>
  <si>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</si>
  <si>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</si>
  <si>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</si>
  <si>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</si>
  <si>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</si>
  <si>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</si>
  <si>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</si>
  <si>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</si>
  <si>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</si>
  <si>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</si>
  <si>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</si>
  <si>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</si>
  <si>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</si>
  <si>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</si>
  <si>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</si>
  <si>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</si>
  <si>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</si>
  <si>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</si>
  <si>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</si>
  <si>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</si>
  <si>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</si>
  <si>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</si>
  <si>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</si>
  <si>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</si>
  <si>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</si>
  <si>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</si>
  <si>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</si>
  <si>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</si>
  <si>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</si>
  <si>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</si>
  <si>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</si>
  <si>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</si>
  <si>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</si>
  <si>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</si>
  <si>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</si>
  <si>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</si>
  <si>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</si>
  <si>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</si>
  <si>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</si>
  <si>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</si>
  <si>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</si>
  <si>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</si>
  <si>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</si>
  <si>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</si>
  <si>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</si>
  <si>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</si>
  <si>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</si>
  <si>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</si>
  <si>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</si>
  <si>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</si>
  <si>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</si>
  <si>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</si>
  <si>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</si>
  <si>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</si>
  <si>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</si>
  <si>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</si>
  <si>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</si>
  <si>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</si>
  <si>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</si>
  <si>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</si>
  <si>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</si>
  <si>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</si>
  <si>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</si>
  <si>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</si>
  <si>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</si>
  <si>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</si>
  <si>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</si>
  <si>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</si>
  <si>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</si>
  <si>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</si>
  <si>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</si>
  <si>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</si>
  <si>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</si>
  <si>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</si>
  <si>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</si>
  <si>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</si>
  <si>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</si>
  <si>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</si>
  <si>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</si>
  <si>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</si>
  <si>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</si>
  <si>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</si>
  <si>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</si>
  <si>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</si>
  <si>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</si>
  <si>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</si>
  <si>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</si>
  <si>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</si>
  <si>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</si>
  <si>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</si>
  <si>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</si>
  <si>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</si>
  <si>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</si>
  <si>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</si>
  <si>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</si>
  <si>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</si>
  <si>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</si>
  <si>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</si>
  <si>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</si>
  <si>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</si>
  <si>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</si>
  <si>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</si>
  <si>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</si>
  <si>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</si>
  <si>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</si>
  <si>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</si>
  <si>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</si>
  <si>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</si>
  <si>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</si>
  <si>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</si>
  <si>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</si>
  <si>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</si>
  <si>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</si>
  <si>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</si>
  <si>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</si>
  <si>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</si>
  <si>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</si>
  <si>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</si>
  <si>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</si>
  <si>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</si>
  <si>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</si>
  <si>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</si>
  <si>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</si>
  <si>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</si>
  <si>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</si>
  <si>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</si>
  <si>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</si>
  <si>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</si>
  <si>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</si>
  <si>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</si>
  <si>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</si>
  <si>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</si>
  <si>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</si>
  <si>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</si>
  <si>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</si>
  <si>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</si>
  <si>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</si>
  <si>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</si>
  <si>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</si>
  <si>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</si>
  <si>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</si>
  <si>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</si>
  <si>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</si>
  <si>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</si>
  <si>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</si>
  <si>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</si>
  <si>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</si>
  <si>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</si>
  <si>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</si>
  <si>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</si>
  <si>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</si>
  <si>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</si>
  <si>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</si>
  <si>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</si>
  <si>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</si>
  <si>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</si>
  <si>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</si>
  <si>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</si>
  <si>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</si>
  <si>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</si>
  <si>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</si>
  <si>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</si>
  <si>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</si>
  <si>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</si>
  <si>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</si>
  <si>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</si>
  <si>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</si>
  <si>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</si>
  <si>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</si>
  <si>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</si>
  <si>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</si>
  <si>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</si>
  <si>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</si>
  <si>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</si>
  <si>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</si>
  <si>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</si>
  <si>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</si>
  <si>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</si>
  <si>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</si>
  <si>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</si>
  <si>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</si>
  <si>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</si>
  <si>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</si>
  <si>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</si>
  <si>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</si>
  <si>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</si>
  <si>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</si>
  <si>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</si>
  <si>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</si>
  <si>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</si>
  <si>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</si>
  <si>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</si>
  <si>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</si>
  <si>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</si>
  <si>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</si>
  <si>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</si>
  <si>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</si>
  <si>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</si>
  <si>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</si>
  <si>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</si>
  <si>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</si>
  <si>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</si>
  <si>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</si>
  <si>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</si>
  <si>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</si>
  <si>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</si>
  <si>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</si>
  <si>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</si>
  <si>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</si>
  <si>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</si>
  <si>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</si>
  <si>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</si>
  <si>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</si>
  <si>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</si>
  <si>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</si>
  <si>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</si>
  <si>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</si>
  <si>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</si>
  <si>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</si>
  <si>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</si>
  <si>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</si>
  <si>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</si>
  <si>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</si>
  <si>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</si>
  <si>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</si>
  <si>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</si>
  <si>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</si>
  <si>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</si>
  <si>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</si>
  <si>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</si>
  <si>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</si>
  <si>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</si>
  <si>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</si>
  <si>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</si>
  <si>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</si>
  <si>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</si>
  <si>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</si>
  <si>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</si>
  <si>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</si>
  <si>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</si>
  <si>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</si>
  <si>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</si>
  <si>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</si>
  <si>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</si>
  <si>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</si>
  <si>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</si>
  <si>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</si>
  <si>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</si>
  <si>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</si>
  <si>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</si>
  <si>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</si>
  <si>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</si>
  <si>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</si>
  <si>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</si>
  <si>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</si>
  <si>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</si>
  <si>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</si>
  <si>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</si>
  <si>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</si>
  <si>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</si>
  <si>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</si>
  <si>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</si>
  <si>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</si>
  <si>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</si>
  <si>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</si>
  <si>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</si>
  <si>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</si>
  <si>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</si>
  <si>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</si>
  <si>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</si>
  <si>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</si>
  <si>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</si>
  <si>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</si>
  <si>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</si>
  <si>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</si>
  <si>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</si>
  <si>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</si>
  <si>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</si>
  <si>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</si>
  <si>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</si>
  <si>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</si>
  <si>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</si>
  <si>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</si>
  <si>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</si>
  <si>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</si>
  <si>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</si>
  <si>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</si>
  <si>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</si>
  <si>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</si>
  <si>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</si>
  <si>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</si>
  <si>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</si>
  <si>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</si>
  <si>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</si>
  <si>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</si>
  <si>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</si>
  <si>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</si>
  <si>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</si>
  <si>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</si>
  <si>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</si>
  <si>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</si>
  <si>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</si>
  <si>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</si>
  <si>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</si>
  <si>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</si>
  <si>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</si>
  <si>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</si>
  <si>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</si>
  <si>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</si>
  <si>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</si>
  <si>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</si>
  <si>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</si>
  <si>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</si>
  <si>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</si>
  <si>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</si>
  <si>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</si>
  <si>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</si>
  <si>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</si>
  <si>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</si>
  <si>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</si>
  <si>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</si>
  <si>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</si>
  <si>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</si>
  <si>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</si>
  <si>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</si>
  <si>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</si>
  <si>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</si>
  <si>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</si>
  <si>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</si>
  <si>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</si>
  <si>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</si>
  <si>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</si>
  <si>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</si>
  <si>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</si>
  <si>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</si>
  <si>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</si>
  <si>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</si>
  <si>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</si>
  <si>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</si>
  <si>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</si>
  <si>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</si>
  <si>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</si>
  <si>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</si>
  <si>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</si>
  <si>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</si>
  <si>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</si>
  <si>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</si>
  <si>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</si>
  <si>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</si>
  <si>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</si>
  <si>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</si>
  <si>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</si>
  <si>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</si>
  <si>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</si>
  <si>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</si>
  <si>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</si>
  <si>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</si>
  <si>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</si>
  <si>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</si>
  <si>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</si>
  <si>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</si>
  <si>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</si>
  <si>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</si>
  <si>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</si>
  <si>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</si>
  <si>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</si>
  <si>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</si>
  <si>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</si>
  <si>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</si>
  <si>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</si>
  <si>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</si>
  <si>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</si>
  <si>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</si>
  <si>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</si>
  <si>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</si>
  <si>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</si>
  <si>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</si>
  <si>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</si>
  <si>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</si>
  <si>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</si>
  <si>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</si>
  <si>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</si>
  <si>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</si>
  <si>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</si>
  <si>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</si>
  <si>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</si>
  <si>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</si>
  <si>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</si>
  <si>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</si>
  <si>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</si>
  <si>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</si>
  <si>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</si>
  <si>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</si>
  <si>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</si>
  <si>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</si>
  <si>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</si>
  <si>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</si>
  <si>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</si>
  <si>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</si>
  <si>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</si>
  <si>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</si>
  <si>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</si>
  <si>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</si>
  <si>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</si>
  <si>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</si>
  <si>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</si>
  <si>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</si>
  <si>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</si>
  <si>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</si>
  <si>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</si>
  <si>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</si>
  <si>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</si>
  <si>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</si>
  <si>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</si>
  <si>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</si>
  <si>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</si>
  <si>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</si>
  <si>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</si>
  <si>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</si>
  <si>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</si>
  <si>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</si>
  <si>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</si>
  <si>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</si>
  <si>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</si>
  <si>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</si>
  <si>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</si>
  <si>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</si>
  <si>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</si>
  <si>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</si>
  <si>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</si>
  <si>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</si>
  <si>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</si>
  <si>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</si>
  <si>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</si>
  <si>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</si>
  <si>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</si>
  <si>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</si>
  <si>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</si>
  <si>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</si>
  <si>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</si>
  <si>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</si>
  <si>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</si>
  <si>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</si>
  <si>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</si>
  <si>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</si>
  <si>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</si>
  <si>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</si>
  <si>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</si>
  <si>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</si>
  <si>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</si>
  <si>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</si>
  <si>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</si>
  <si>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</si>
  <si>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</si>
  <si>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</si>
  <si>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</si>
  <si>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</si>
  <si>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</si>
  <si>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</si>
  <si>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</si>
  <si>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</si>
  <si>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</si>
  <si>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</si>
  <si>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</si>
  <si>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</si>
  <si>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</si>
  <si>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</si>
  <si>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</si>
  <si>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</si>
  <si>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</si>
  <si>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</si>
  <si>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</si>
  <si>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</si>
  <si>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</si>
  <si>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</si>
  <si>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</si>
  <si>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</si>
  <si>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</si>
  <si>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</si>
  <si>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</si>
  <si>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</si>
  <si>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</si>
  <si>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</si>
  <si>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</si>
  <si>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</si>
  <si>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</si>
  <si>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</si>
  <si>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</si>
  <si>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</si>
  <si>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</si>
  <si>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</si>
  <si>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</si>
  <si>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</si>
  <si>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</si>
  <si>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</si>
  <si>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</si>
  <si>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</si>
  <si>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</si>
  <si>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</si>
  <si>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</si>
  <si>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</si>
  <si>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</si>
  <si>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</si>
  <si>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</si>
  <si>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</si>
  <si>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</si>
  <si>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</si>
  <si>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</si>
  <si>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</si>
  <si>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</si>
  <si>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</si>
  <si>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</si>
  <si>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</si>
  <si>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</si>
  <si>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</si>
  <si>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</si>
  <si>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</si>
  <si>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</si>
  <si>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</si>
  <si>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</si>
  <si>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</si>
  <si>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</si>
  <si>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</si>
  <si>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</si>
  <si>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</si>
  <si>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</si>
  <si>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</si>
  <si>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</si>
  <si>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</si>
  <si>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</si>
  <si>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</si>
  <si>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</si>
  <si>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</si>
  <si>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</si>
  <si>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</si>
  <si>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</si>
  <si>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</si>
  <si>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</si>
  <si>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</si>
  <si>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</si>
  <si>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</si>
  <si>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</si>
  <si>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</si>
  <si>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</si>
  <si>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</si>
  <si>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</si>
  <si>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</si>
  <si>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</si>
  <si>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</si>
  <si>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</si>
  <si>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</si>
  <si>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</si>
  <si>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</si>
  <si>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</si>
  <si>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</si>
  <si>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</si>
  <si>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</si>
  <si>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</si>
  <si>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</si>
  <si>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</si>
  <si>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</si>
  <si>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</si>
  <si>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</si>
  <si>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</si>
  <si>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</si>
  <si>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</si>
  <si>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</si>
  <si>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</si>
  <si>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</si>
  <si>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</si>
  <si>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</si>
  <si>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</si>
  <si>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</si>
  <si>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</si>
  <si>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</si>
  <si>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</si>
  <si>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</si>
  <si>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</si>
  <si>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</si>
  <si>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</si>
  <si>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</si>
  <si>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</si>
  <si>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</si>
  <si>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</si>
  <si>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</si>
  <si>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</si>
  <si>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</si>
  <si>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</si>
  <si>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</si>
  <si>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</si>
  <si>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</si>
  <si>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</si>
  <si>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</si>
  <si>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</si>
  <si>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</si>
  <si>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</si>
  <si>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</si>
  <si>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</si>
  <si>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</si>
  <si>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</si>
  <si>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</si>
  <si>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</si>
  <si>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</si>
  <si>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</si>
  <si>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</si>
  <si>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</si>
  <si>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</si>
  <si>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</si>
  <si>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</si>
  <si>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</si>
  <si>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</si>
  <si>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</si>
  <si>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</si>
  <si>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</si>
  <si>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</si>
  <si>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</si>
  <si>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</si>
  <si>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</si>
  <si>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</si>
  <si>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</si>
  <si>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</si>
  <si>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</si>
  <si>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</si>
  <si>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</si>
  <si>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</si>
  <si>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</si>
  <si>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</si>
  <si>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</si>
  <si>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</si>
  <si>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</si>
  <si>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</si>
  <si>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</si>
  <si>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</si>
  <si>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</si>
  <si>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</si>
  <si>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</si>
  <si>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</si>
  <si>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</si>
  <si>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</si>
  <si>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</si>
  <si>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</si>
  <si>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</si>
  <si>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</si>
  <si>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</si>
  <si>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</si>
  <si>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</si>
  <si>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</si>
  <si>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</si>
  <si>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</si>
  <si>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</si>
  <si>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</si>
  <si>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</si>
  <si>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</si>
  <si>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</si>
  <si>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</si>
  <si>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</si>
  <si>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</si>
  <si>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</si>
  <si>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</si>
  <si>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</si>
  <si>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</si>
  <si>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</si>
  <si>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</si>
  <si>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</si>
  <si>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</si>
  <si>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</si>
  <si>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</si>
  <si>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</si>
  <si>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</si>
  <si>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</si>
  <si>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</si>
  <si>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</si>
  <si>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</si>
  <si>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</si>
  <si>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</si>
  <si>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</si>
  <si>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</si>
  <si>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</si>
  <si>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</si>
  <si>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</si>
  <si>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</si>
  <si>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</si>
  <si>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</si>
  <si>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</si>
  <si>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</si>
  <si>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</si>
  <si>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</si>
  <si>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</si>
  <si>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</si>
  <si>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</si>
  <si>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</si>
  <si>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</si>
  <si>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</si>
  <si>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</si>
  <si>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</si>
  <si>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</si>
  <si>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</si>
  <si>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</si>
  <si>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</si>
  <si>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</si>
  <si>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</si>
  <si>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</si>
  <si>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</si>
  <si>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</si>
  <si>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</si>
  <si>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</si>
  <si>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</si>
  <si>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</si>
  <si>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</si>
  <si>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</si>
  <si>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</si>
  <si>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</si>
  <si>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</si>
  <si>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</si>
  <si>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</si>
  <si>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</si>
  <si>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</si>
  <si>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</si>
  <si>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</si>
  <si>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</si>
  <si>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</si>
  <si>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</si>
  <si>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</si>
  <si>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</si>
  <si>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</si>
  <si>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</si>
  <si>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</si>
  <si>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</si>
  <si>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</si>
  <si>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</si>
  <si>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</si>
  <si>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</si>
  <si>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</si>
  <si>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</si>
  <si>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</si>
  <si>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</si>
  <si>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</si>
  <si>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</si>
  <si>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</si>
  <si>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</si>
  <si>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</si>
  <si>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</si>
  <si>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</si>
  <si>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</si>
  <si>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</si>
  <si>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</si>
  <si>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</si>
  <si>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</si>
  <si>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</si>
  <si>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</si>
  <si>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</si>
  <si>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</si>
  <si>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</si>
  <si>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</si>
  <si>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</si>
  <si>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</si>
  <si>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</si>
  <si>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</si>
  <si>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</si>
  <si>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</si>
  <si>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</si>
  <si>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</si>
  <si>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</si>
  <si>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</si>
  <si>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</si>
  <si>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</si>
  <si>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</si>
  <si>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</si>
  <si>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</si>
  <si>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</si>
  <si>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</si>
  <si>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</si>
  <si>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</si>
  <si>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</si>
  <si>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</si>
  <si>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</si>
  <si>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</si>
  <si>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</si>
  <si>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</si>
  <si>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</si>
  <si>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</si>
  <si>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</si>
  <si>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</si>
  <si>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</si>
  <si>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</si>
  <si>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</si>
  <si>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</si>
  <si>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</si>
  <si>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</si>
  <si>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</si>
  <si>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</si>
  <si>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</si>
  <si>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</si>
  <si>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</si>
  <si>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</si>
  <si>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</si>
  <si>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</si>
  <si>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</si>
  <si>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</si>
  <si>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</si>
  <si>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</si>
  <si>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</si>
  <si>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</si>
  <si>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</si>
  <si>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</si>
  <si>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</si>
  <si>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</si>
  <si>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</si>
  <si>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</si>
  <si>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</si>
  <si>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</si>
  <si>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</si>
  <si>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</si>
  <si>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</si>
  <si>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</si>
  <si>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</si>
  <si>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</si>
  <si>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</si>
  <si>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</si>
  <si>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</si>
  <si>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</si>
  <si>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</si>
  <si>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</si>
  <si>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</si>
  <si>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</si>
  <si>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</si>
  <si>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</si>
  <si>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</si>
  <si>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</si>
  <si>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</si>
  <si>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</si>
  <si>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</si>
  <si>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</si>
  <si>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</si>
  <si>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</si>
  <si>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</si>
  <si>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</si>
  <si>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</si>
  <si>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</si>
  <si>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</si>
  <si>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</si>
  <si>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</si>
  <si>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</si>
  <si>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</si>
  <si>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</si>
  <si>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</si>
  <si>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</si>
  <si>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</si>
  <si>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</si>
  <si>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</si>
  <si>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</si>
  <si>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</si>
  <si>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</si>
  <si>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</si>
  <si>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</si>
  <si>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</si>
  <si>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</si>
  <si>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</si>
  <si>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</si>
  <si>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</si>
  <si>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</si>
  <si>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</si>
  <si>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</si>
  <si>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</si>
  <si>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</si>
  <si>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</si>
  <si>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</si>
  <si>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</si>
  <si>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</si>
  <si>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</si>
  <si>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</si>
  <si>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</si>
  <si>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</si>
  <si>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</si>
  <si>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</si>
  <si>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</si>
  <si>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</si>
  <si>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</si>
  <si>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</si>
  <si>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</si>
  <si>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</si>
  <si>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</si>
  <si>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</si>
  <si>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</si>
  <si>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</si>
  <si>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</si>
  <si>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</si>
  <si>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</si>
  <si>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</si>
  <si>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</si>
  <si>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</si>
  <si>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</si>
  <si>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</si>
  <si>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</si>
  <si>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</si>
  <si>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</si>
  <si>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</si>
  <si>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</si>
  <si>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</si>
  <si>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</si>
  <si>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</si>
  <si>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</si>
  <si>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</si>
  <si>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</si>
  <si>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</si>
  <si>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</si>
  <si>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</si>
  <si>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</si>
  <si>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</si>
  <si>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</si>
  <si>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</si>
  <si>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</si>
  <si>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</si>
  <si>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</si>
  <si>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</si>
  <si>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</si>
  <si>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</si>
  <si>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</si>
  <si>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</si>
  <si>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</si>
  <si>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</si>
  <si>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</si>
  <si>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</si>
  <si>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</si>
  <si>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</si>
  <si>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</si>
  <si>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</si>
  <si>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</si>
  <si>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</si>
  <si>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</si>
  <si>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</si>
  <si>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</si>
  <si>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</si>
  <si>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</si>
  <si>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</si>
  <si>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</si>
  <si>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</si>
  <si>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</si>
  <si>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</si>
  <si>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</si>
  <si>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</si>
  <si>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</si>
  <si>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</si>
  <si>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</si>
  <si>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</si>
  <si>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</si>
  <si>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</si>
  <si>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</si>
  <si>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</si>
  <si>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</si>
  <si>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</si>
  <si>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</si>
  <si>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</si>
  <si>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</si>
  <si>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</si>
  <si>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</si>
  <si>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</si>
  <si>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</si>
  <si>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</si>
  <si>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</si>
  <si>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</si>
  <si>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</si>
  <si>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</si>
  <si>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</si>
  <si>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</si>
  <si>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</si>
  <si>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</si>
  <si>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</si>
  <si>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</si>
  <si>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</si>
  <si>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</si>
  <si>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</si>
  <si>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</si>
  <si>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</si>
  <si>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</si>
  <si>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</si>
  <si>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</si>
  <si>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</si>
  <si>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</si>
  <si>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</si>
  <si>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</si>
  <si>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</si>
  <si>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</si>
  <si>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</si>
  <si>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</si>
  <si>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</si>
  <si>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</si>
  <si>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</si>
  <si>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</si>
  <si>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</si>
  <si>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</si>
  <si>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</si>
  <si>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</si>
  <si>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</si>
  <si>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</si>
  <si>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</si>
  <si>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</si>
  <si>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</si>
  <si>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</si>
  <si>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</si>
  <si>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</si>
  <si>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</si>
  <si>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</si>
  <si>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</si>
  <si>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</si>
  <si>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</si>
  <si>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</si>
  <si>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</si>
  <si>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</si>
  <si>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</si>
  <si>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</si>
  <si>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</si>
  <si>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</si>
  <si>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</si>
  <si>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</si>
  <si>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</si>
  <si>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</si>
  <si>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</si>
  <si>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</si>
  <si>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</si>
  <si>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</si>
  <si>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</si>
  <si>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</si>
  <si>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</si>
  <si>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</si>
  <si>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</si>
  <si>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</si>
  <si>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</si>
  <si>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</si>
  <si>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</si>
  <si>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</si>
  <si>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</si>
  <si>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</si>
  <si>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</si>
  <si>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</si>
  <si>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</si>
  <si>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</si>
  <si>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</si>
  <si>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</si>
  <si>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</si>
  <si>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</si>
  <si>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</si>
  <si>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</si>
  <si>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</si>
  <si>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</si>
  <si>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</si>
  <si>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</si>
  <si>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</si>
  <si>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</si>
  <si>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</si>
  <si>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</si>
  <si>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</si>
  <si>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</si>
  <si>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</si>
  <si>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</si>
  <si>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</si>
  <si>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</si>
  <si>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</si>
  <si>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</si>
  <si>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</si>
  <si>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</si>
  <si>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</si>
  <si>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</si>
  <si>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</si>
  <si>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</si>
  <si>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</si>
  <si>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</si>
  <si>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</si>
  <si>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</si>
  <si>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</si>
  <si>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</si>
  <si>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</si>
  <si>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</si>
  <si>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</si>
  <si>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</si>
  <si>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</si>
  <si>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</si>
  <si>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</si>
  <si>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</si>
  <si>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</si>
  <si>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</si>
  <si>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</si>
  <si>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</si>
  <si>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</si>
  <si>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</si>
  <si>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</si>
  <si>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</si>
  <si>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</si>
  <si>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</si>
  <si>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</si>
  <si>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</si>
  <si>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</si>
  <si>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</si>
  <si>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</si>
  <si>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</si>
  <si>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</si>
  <si>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</si>
  <si>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</si>
  <si>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</si>
  <si>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</si>
  <si>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</si>
  <si>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</si>
  <si>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</si>
  <si>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</si>
  <si>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</si>
  <si>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</si>
  <si>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</si>
  <si>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</si>
  <si>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</si>
  <si>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</si>
  <si>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</si>
  <si>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</si>
  <si>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</si>
  <si>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</si>
  <si>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</si>
  <si>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</si>
  <si>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</si>
  <si>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</si>
  <si>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</si>
  <si>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</si>
  <si>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</si>
  <si>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</si>
  <si>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</si>
  <si>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</si>
  <si>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</si>
  <si>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</si>
  <si>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</si>
  <si>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</si>
  <si>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</si>
  <si>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</si>
  <si>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</si>
  <si>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</si>
  <si>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</si>
  <si>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</si>
  <si>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</si>
  <si>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</si>
  <si>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</si>
  <si>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</si>
  <si>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</si>
  <si>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</si>
  <si>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</si>
  <si>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</si>
  <si>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</si>
  <si>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</si>
  <si>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</si>
  <si>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</si>
  <si>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</si>
  <si>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</si>
  <si>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</si>
  <si>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</si>
  <si>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</si>
  <si>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</si>
  <si>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</si>
  <si>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</si>
  <si>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</si>
  <si>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</si>
  <si>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</si>
  <si>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</si>
  <si>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</si>
  <si>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</si>
  <si>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</si>
  <si>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</si>
  <si>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</si>
  <si>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</si>
  <si>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</si>
  <si>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</si>
  <si>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</si>
  <si>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</si>
  <si>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</si>
  <si>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</si>
  <si>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</si>
  <si>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</si>
  <si>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</si>
  <si>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</si>
  <si>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</si>
  <si>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</si>
  <si>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</si>
  <si>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</si>
  <si>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</si>
  <si>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</si>
  <si>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</si>
  <si>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</si>
  <si>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</si>
  <si>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</si>
  <si>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</si>
  <si>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</si>
  <si>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</si>
  <si>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</si>
  <si>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</si>
  <si>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</si>
  <si>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</si>
  <si>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</si>
  <si>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</si>
  <si>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</si>
  <si>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</si>
  <si>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</si>
  <si>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</si>
  <si>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</si>
  <si>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</si>
  <si>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</si>
  <si>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</si>
  <si>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</si>
  <si>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</si>
  <si>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</si>
  <si>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</si>
  <si>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</si>
  <si>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</si>
  <si>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</si>
  <si>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</si>
  <si>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</si>
  <si>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</si>
  <si>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</si>
  <si>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</si>
  <si>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</si>
  <si>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</si>
  <si>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</si>
  <si>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</si>
  <si>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</si>
  <si>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</si>
  <si>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</si>
  <si>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</si>
  <si>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</si>
  <si>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</si>
  <si>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</si>
  <si>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</si>
  <si>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</si>
  <si>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</si>
  <si>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</si>
  <si>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</si>
  <si>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</si>
  <si>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</si>
  <si>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</si>
  <si>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</si>
  <si>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</si>
  <si>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</si>
  <si>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</si>
  <si>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</si>
  <si>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</si>
  <si>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</si>
  <si>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</si>
  <si>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</si>
  <si>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</si>
  <si>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</si>
  <si>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</si>
  <si>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</si>
  <si>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</si>
  <si>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</si>
  <si>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</si>
  <si>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</si>
  <si>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</si>
  <si>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</si>
  <si>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</si>
  <si>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</si>
  <si>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</si>
  <si>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</si>
  <si>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</si>
  <si>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</si>
  <si>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</si>
  <si>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</si>
  <si>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</si>
  <si>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</si>
  <si>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</si>
  <si>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</si>
  <si>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</si>
  <si>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</si>
  <si>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</si>
  <si>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</si>
  <si>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</si>
  <si>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</si>
  <si>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</si>
  <si>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</si>
  <si>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</si>
  <si>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</si>
  <si>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</si>
  <si>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</si>
  <si>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</si>
  <si>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</si>
  <si>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</si>
  <si>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</si>
  <si>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</si>
  <si>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</si>
  <si>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</si>
  <si>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</si>
  <si>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</si>
  <si>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</si>
  <si>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</si>
  <si>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</si>
  <si>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</si>
  <si>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</si>
  <si>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</si>
  <si>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</si>
  <si>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</si>
  <si>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</si>
  <si>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</si>
  <si>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</si>
  <si>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</si>
  <si>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</si>
  <si>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</si>
  <si>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</si>
  <si>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</si>
  <si>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</si>
  <si>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</si>
  <si>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</si>
  <si>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</si>
  <si>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</si>
  <si>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</si>
  <si>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</si>
  <si>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</si>
  <si>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</si>
  <si>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</si>
  <si>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</si>
  <si>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</si>
  <si>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</si>
  <si>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</si>
  <si>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</si>
  <si>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</si>
  <si>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</si>
  <si>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</si>
  <si>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</si>
  <si>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</si>
  <si>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</si>
  <si>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</si>
  <si>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</si>
  <si>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</si>
  <si>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</si>
  <si>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</si>
  <si>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</si>
  <si>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</si>
  <si>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</si>
  <si>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</si>
  <si>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</si>
  <si>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</si>
  <si>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</si>
  <si>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</si>
  <si>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</si>
  <si>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</si>
  <si>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</si>
  <si>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</si>
  <si>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</si>
  <si>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</si>
  <si>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</si>
  <si>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</si>
  <si>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</si>
  <si>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</si>
  <si>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</si>
  <si>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</si>
  <si>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</si>
  <si>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</si>
  <si>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</si>
  <si>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</si>
  <si>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</si>
  <si>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</si>
  <si>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</si>
  <si>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</si>
  <si>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</si>
  <si>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</si>
  <si>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</si>
  <si>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</si>
  <si>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</si>
  <si>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</si>
  <si>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</si>
  <si>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</si>
  <si>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</si>
  <si>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</si>
  <si>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</si>
  <si>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</si>
  <si>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</si>
  <si>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</si>
  <si>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</si>
  <si>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</si>
  <si>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</si>
  <si>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</si>
  <si>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</si>
  <si>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</si>
  <si>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</si>
  <si>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</si>
  <si>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</si>
  <si>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</si>
  <si>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</si>
  <si>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</si>
  <si>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</si>
  <si>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</si>
  <si>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</si>
  <si>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</si>
  <si>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</si>
  <si>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</si>
  <si>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</si>
  <si>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</si>
  <si>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</si>
  <si>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</si>
  <si>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</si>
  <si>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</si>
  <si>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</si>
  <si>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</si>
  <si>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</si>
  <si>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</si>
  <si>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</si>
  <si>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</si>
  <si>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</si>
  <si>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</si>
  <si>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</si>
  <si>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</si>
  <si>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</si>
  <si>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</si>
  <si>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</si>
  <si>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</si>
  <si>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</si>
  <si>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</si>
  <si>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</si>
  <si>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</si>
  <si>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</si>
  <si>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</si>
  <si>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</si>
  <si>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</si>
  <si>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</si>
  <si>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</si>
  <si>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</si>
  <si>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</si>
  <si>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</si>
  <si>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</si>
  <si>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</si>
  <si>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</si>
  <si>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</si>
  <si>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</si>
  <si>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</si>
  <si>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</si>
  <si>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</si>
  <si>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</si>
  <si>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</si>
  <si>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</si>
  <si>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</si>
  <si>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</si>
  <si>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</si>
  <si>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</si>
  <si>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</si>
  <si>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</si>
  <si>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</si>
  <si>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</si>
  <si>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</si>
  <si>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</si>
  <si>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</si>
  <si>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</si>
  <si>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</si>
  <si>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</si>
  <si>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</si>
  <si>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</si>
  <si>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</si>
  <si>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</si>
  <si>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</si>
  <si>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</si>
  <si>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</si>
  <si>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</si>
  <si>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</si>
  <si>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</si>
  <si>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</si>
  <si>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</si>
  <si>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</si>
  <si>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</si>
  <si>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</si>
  <si>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</si>
  <si>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</si>
  <si>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</si>
  <si>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</si>
  <si>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</si>
  <si>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</si>
  <si>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</si>
  <si>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</si>
  <si>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</si>
  <si>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</si>
  <si>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</si>
  <si>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</si>
  <si>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</si>
  <si>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</si>
  <si>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</si>
  <si>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</si>
  <si>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</si>
  <si>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</si>
  <si>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</si>
  <si>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</si>
  <si>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</si>
  <si>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</si>
  <si>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</si>
  <si>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</si>
  <si>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</si>
  <si>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</si>
  <si>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</si>
  <si>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</si>
  <si>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</si>
  <si>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</si>
  <si>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</si>
  <si>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</si>
  <si>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</si>
  <si>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</si>
  <si>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</si>
  <si>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</si>
  <si>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</si>
  <si>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</si>
  <si>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</si>
  <si>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</si>
  <si>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</si>
  <si>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</si>
  <si>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</si>
  <si>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</si>
  <si>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</si>
  <si>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</si>
  <si>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</si>
  <si>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</si>
  <si>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</si>
  <si>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</si>
  <si>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</si>
  <si>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</si>
  <si>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</si>
  <si>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</si>
  <si>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</si>
  <si>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</si>
  <si>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</si>
  <si>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</si>
  <si>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</si>
  <si>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</si>
  <si>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</si>
  <si>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</si>
  <si>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</si>
  <si>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</si>
  <si>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</si>
  <si>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</si>
  <si>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</si>
  <si>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</si>
  <si>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</si>
  <si>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</si>
  <si>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</si>
  <si>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</si>
  <si>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</si>
  <si>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</si>
  <si>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</si>
  <si>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</si>
  <si>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</si>
  <si>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</si>
  <si>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</si>
  <si>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</si>
  <si>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</si>
  <si>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</si>
  <si>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</si>
  <si>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</si>
  <si>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</si>
  <si>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</si>
  <si>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</si>
  <si>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</si>
  <si>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</si>
  <si>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</si>
  <si>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</si>
  <si>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</si>
  <si>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</si>
  <si>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</si>
  <si>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</si>
  <si>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</si>
  <si>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</si>
  <si>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</si>
  <si>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</si>
  <si>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</si>
  <si>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</si>
  <si>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</si>
  <si>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</si>
  <si>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</si>
  <si>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</si>
  <si>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</si>
  <si>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</si>
  <si>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</si>
  <si>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</si>
  <si>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</si>
  <si>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</si>
  <si>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</si>
  <si>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</si>
  <si>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</si>
  <si>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</si>
  <si>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</si>
  <si>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</si>
  <si>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</si>
  <si>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</si>
  <si>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</si>
  <si>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</si>
  <si>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</si>
  <si>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</si>
  <si>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</si>
  <si>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</si>
  <si>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</si>
  <si>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</si>
  <si>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</si>
  <si>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</si>
  <si>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</si>
  <si>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</si>
  <si>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</si>
  <si>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</si>
  <si>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</si>
  <si>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</si>
  <si>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</si>
  <si>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</si>
  <si>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</si>
  <si>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</si>
  <si>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</si>
  <si>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</si>
  <si>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</si>
  <si>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</si>
  <si>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</si>
  <si>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</si>
  <si>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</si>
  <si>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</si>
  <si>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</si>
  <si>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</si>
  <si>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</si>
  <si>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</si>
  <si>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</si>
  <si>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</si>
  <si>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</si>
  <si>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</si>
  <si>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</si>
  <si>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</si>
  <si>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</si>
  <si>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</si>
  <si>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</si>
  <si>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</si>
  <si>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</si>
  <si>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</si>
  <si>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</si>
  <si>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</si>
  <si>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</si>
  <si>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</si>
  <si>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</si>
  <si>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</si>
  <si>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</si>
  <si>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</si>
  <si>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</si>
  <si>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</si>
  <si>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</si>
  <si>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</si>
  <si>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</si>
  <si>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</si>
  <si>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</si>
  <si>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</si>
  <si>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</si>
  <si>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</si>
  <si>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</si>
  <si>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</si>
  <si>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</si>
  <si>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</si>
  <si>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</si>
  <si>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</si>
  <si>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</si>
  <si>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</si>
  <si>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</si>
  <si>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</si>
  <si>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</si>
  <si>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</si>
  <si>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</si>
  <si>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</si>
  <si>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</si>
  <si>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</si>
  <si>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</si>
  <si>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</si>
  <si>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</si>
  <si>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</si>
  <si>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</si>
  <si>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</si>
  <si>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</si>
  <si>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</si>
  <si>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</si>
  <si>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</si>
  <si>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</si>
  <si>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</si>
  <si>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</si>
  <si>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</si>
  <si>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</si>
  <si>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</si>
  <si>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</si>
  <si>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</si>
  <si>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</si>
  <si>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</si>
  <si>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</si>
  <si>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</si>
  <si>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</si>
  <si>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</si>
  <si>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</si>
  <si>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</si>
  <si>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</si>
  <si>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</si>
  <si>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</si>
  <si>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</si>
  <si>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</si>
  <si>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</si>
  <si>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</si>
  <si>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</si>
  <si>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</si>
  <si>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</si>
  <si>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</si>
  <si>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</si>
  <si>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</si>
  <si>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</si>
  <si>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</si>
  <si>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</si>
  <si>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</si>
  <si>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</si>
  <si>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</si>
  <si>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</si>
  <si>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</si>
  <si>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</si>
  <si>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</si>
  <si>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</si>
  <si>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</si>
  <si>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</si>
  <si>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</si>
  <si>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</si>
  <si>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</si>
  <si>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</si>
  <si>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</si>
  <si>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</si>
  <si>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</si>
  <si>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</si>
  <si>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</si>
  <si>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</si>
  <si>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</si>
  <si>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</si>
  <si>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</si>
  <si>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</si>
  <si>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</si>
  <si>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</si>
  <si>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</si>
  <si>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</si>
  <si>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</si>
  <si>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</si>
  <si>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</si>
  <si>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</si>
  <si>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</si>
  <si>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</si>
  <si>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</si>
  <si>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</si>
  <si>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</si>
  <si>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</si>
  <si>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</si>
  <si>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</si>
  <si>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</si>
  <si>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</si>
  <si>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</si>
  <si>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</si>
  <si>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</si>
  <si>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</si>
  <si>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</si>
  <si>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</si>
  <si>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</si>
  <si>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</si>
  <si>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</si>
  <si>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</si>
  <si>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</si>
  <si>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</si>
  <si>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</si>
  <si>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</si>
  <si>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</si>
  <si>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</si>
  <si>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</si>
  <si>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</si>
  <si>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</si>
  <si>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</si>
  <si>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</si>
  <si>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</si>
  <si>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</si>
  <si>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</si>
  <si>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</si>
  <si>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</si>
  <si>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</si>
  <si>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</si>
  <si>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</si>
  <si>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</si>
  <si>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</si>
  <si>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</si>
  <si>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</si>
  <si>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</si>
  <si>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</si>
  <si>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</si>
  <si>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</si>
  <si>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</si>
  <si>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</si>
  <si>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</si>
  <si>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</si>
  <si>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</si>
  <si>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</si>
  <si>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</si>
  <si>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</si>
  <si>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</si>
  <si>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</si>
  <si>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</si>
  <si>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</si>
  <si>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</si>
  <si>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</si>
  <si>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</si>
  <si>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</si>
  <si>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</si>
  <si>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</si>
  <si>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</si>
  <si>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</si>
  <si>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</si>
  <si>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</si>
  <si>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</si>
  <si>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</si>
  <si>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</si>
  <si>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</si>
  <si>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</si>
  <si>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</si>
  <si>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</si>
  <si>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</si>
  <si>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</si>
  <si>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</si>
  <si>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</si>
  <si>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</si>
  <si>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</si>
  <si>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</si>
  <si>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</si>
  <si>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</si>
  <si>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</si>
  <si>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</si>
  <si>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</si>
  <si>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</si>
  <si>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</si>
  <si>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</si>
  <si>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</si>
  <si>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</si>
  <si>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</si>
  <si>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</si>
  <si>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</si>
  <si>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</si>
  <si>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</si>
  <si>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</si>
  <si>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</si>
  <si>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</si>
  <si>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</si>
  <si>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</si>
  <si>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</si>
  <si>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</si>
  <si>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</si>
  <si>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</si>
  <si>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</si>
  <si>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</si>
  <si>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</si>
  <si>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</si>
  <si>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</si>
  <si>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</si>
  <si>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</si>
  <si>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</si>
  <si>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</si>
  <si>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</si>
  <si>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</si>
  <si>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</si>
  <si>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</si>
  <si>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</si>
  <si>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</si>
  <si>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</si>
  <si>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</si>
  <si>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</si>
  <si>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</si>
  <si>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</si>
  <si>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</si>
  <si>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</si>
  <si>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</si>
  <si>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</si>
  <si>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</si>
  <si>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</si>
  <si>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</si>
  <si>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</si>
  <si>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</si>
  <si>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</si>
  <si>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</si>
  <si>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</si>
  <si>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</si>
  <si>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</si>
  <si>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</si>
  <si>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</si>
  <si>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</si>
  <si>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</si>
  <si>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</si>
  <si>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</si>
  <si>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</si>
  <si>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</si>
  <si>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</si>
  <si>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</si>
  <si>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</si>
  <si>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</si>
  <si>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</si>
  <si>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</si>
  <si>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</si>
  <si>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</si>
  <si>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</si>
  <si>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</si>
  <si>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</si>
  <si>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</si>
  <si>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</si>
  <si>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</si>
  <si>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</si>
  <si>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</si>
  <si>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</si>
  <si>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</si>
  <si>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</si>
  <si>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</si>
  <si>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</si>
  <si>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</si>
  <si>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</si>
  <si>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</si>
  <si>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</si>
  <si>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</si>
  <si>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</si>
  <si>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</si>
  <si>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</si>
  <si>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</si>
  <si>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</si>
  <si>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</si>
  <si>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</si>
  <si>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</si>
  <si>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</si>
  <si>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</si>
  <si>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</si>
  <si>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</si>
  <si>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</si>
  <si>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</si>
  <si>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</si>
  <si>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</si>
  <si>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</si>
  <si>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</si>
  <si>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</si>
  <si>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</si>
  <si>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</si>
  <si>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</si>
  <si>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</si>
  <si>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</si>
  <si>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</si>
  <si>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</si>
  <si>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</si>
  <si>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</si>
  <si>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</si>
  <si>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</si>
  <si>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</si>
  <si>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</si>
  <si>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</si>
  <si>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</si>
  <si>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</si>
  <si>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</si>
  <si>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</si>
  <si>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</si>
  <si>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</si>
  <si>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</si>
  <si>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</si>
  <si>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</si>
  <si>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</si>
  <si>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</si>
  <si>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</si>
  <si>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</si>
  <si>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</si>
  <si>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</si>
  <si>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</si>
  <si>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</si>
  <si>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</si>
  <si>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</si>
  <si>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</si>
  <si>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</si>
  <si>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</si>
  <si>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</si>
  <si>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</si>
  <si>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</si>
  <si>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</si>
  <si>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</si>
  <si>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</si>
  <si>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</si>
  <si>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</si>
  <si>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</si>
  <si>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</si>
  <si>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</si>
  <si>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</si>
  <si>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</si>
  <si>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</si>
  <si>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</si>
  <si>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</si>
  <si>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</si>
  <si>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</si>
  <si>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</si>
  <si>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</si>
  <si>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</si>
  <si>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</si>
  <si>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</si>
  <si>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</si>
  <si>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</si>
  <si>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</si>
  <si>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</si>
  <si>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</si>
  <si>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</si>
  <si>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</si>
  <si>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</si>
  <si>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</si>
  <si>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</si>
  <si>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</si>
  <si>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</si>
  <si>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</si>
  <si>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</si>
  <si>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</si>
  <si>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</si>
  <si>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</si>
  <si>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</si>
  <si>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</si>
  <si>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</si>
  <si>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</si>
  <si>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</si>
  <si>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</si>
  <si>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</si>
  <si>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</si>
  <si>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</si>
  <si>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</si>
  <si>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</si>
  <si>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</si>
  <si>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</si>
  <si>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</si>
  <si>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</si>
  <si>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</si>
  <si>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</si>
  <si>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</si>
  <si>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</si>
  <si>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</si>
  <si>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</si>
  <si>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</si>
  <si>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</si>
  <si>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</si>
  <si>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</si>
  <si>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</si>
  <si>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</si>
  <si>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</si>
  <si>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</si>
  <si>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</si>
  <si>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</si>
  <si>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</si>
  <si>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</si>
  <si>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</si>
  <si>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</si>
  <si>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</si>
  <si>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</si>
  <si>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</si>
  <si>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</si>
  <si>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</si>
  <si>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</si>
  <si>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</si>
  <si>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</si>
  <si>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</si>
  <si>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</si>
  <si>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</si>
  <si>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</si>
  <si>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</si>
  <si>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</si>
  <si>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</si>
  <si>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</si>
  <si>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</si>
  <si>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</si>
  <si>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</si>
  <si>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</si>
  <si>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</si>
  <si>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</si>
  <si>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</si>
  <si>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</si>
  <si>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</si>
  <si>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</si>
  <si>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</si>
  <si>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</si>
  <si>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</si>
  <si>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</si>
  <si>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</si>
  <si>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</si>
  <si>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</si>
  <si>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</si>
  <si>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</si>
  <si>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</si>
  <si>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</si>
  <si>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</si>
  <si>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</si>
  <si>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</si>
  <si>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</si>
  <si>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</si>
  <si>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</si>
  <si>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</si>
  <si>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</si>
  <si>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</si>
  <si>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</si>
  <si>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</si>
  <si>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</si>
  <si>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</si>
  <si>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</si>
  <si>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</si>
  <si>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</si>
  <si>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</si>
  <si>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</si>
  <si>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</si>
  <si>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</si>
  <si>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</si>
  <si>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</si>
  <si>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</si>
  <si>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</si>
  <si>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</si>
  <si>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</si>
  <si>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</si>
  <si>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</si>
  <si>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</si>
  <si>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</si>
  <si>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</si>
  <si>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</si>
  <si>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</si>
  <si>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</si>
  <si>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</si>
  <si>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</si>
  <si>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</si>
  <si>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</si>
  <si>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</si>
  <si>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</si>
  <si>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</si>
  <si>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</si>
  <si>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</si>
  <si>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</si>
  <si>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</si>
  <si>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</si>
  <si>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</si>
  <si>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</si>
  <si>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</si>
  <si>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</si>
  <si>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</si>
  <si>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</si>
  <si>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</si>
  <si>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</si>
  <si>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</si>
  <si>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</si>
  <si>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</si>
  <si>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</si>
  <si>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</si>
  <si>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</si>
  <si>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</si>
  <si>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</si>
  <si>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</si>
  <si>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</si>
  <si>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</si>
  <si>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</si>
  <si>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</si>
  <si>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</si>
  <si>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</si>
  <si>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</si>
  <si>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</si>
  <si>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</si>
  <si>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</si>
  <si>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</si>
  <si>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</si>
  <si>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</si>
  <si>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</si>
  <si>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</si>
  <si>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</si>
  <si>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</si>
  <si>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</si>
  <si>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</si>
  <si>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</si>
  <si>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</si>
  <si>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</si>
  <si>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</si>
  <si>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</si>
  <si>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</si>
  <si>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</si>
  <si>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</si>
  <si>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</si>
  <si>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</si>
  <si>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</si>
  <si>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</si>
  <si>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</si>
  <si>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</si>
  <si>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</si>
  <si>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</si>
  <si>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</si>
  <si>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</si>
  <si>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</si>
  <si>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</si>
  <si>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</si>
  <si>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</si>
  <si>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</si>
  <si>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</si>
  <si>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</si>
  <si>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</si>
  <si>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</si>
  <si>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</si>
  <si>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</si>
  <si>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</si>
  <si>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</si>
  <si>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</si>
  <si>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</si>
  <si>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</si>
  <si>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</si>
  <si>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</si>
  <si>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</si>
  <si>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</si>
  <si>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</si>
  <si>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</si>
  <si>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</si>
  <si>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</si>
  <si>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</si>
  <si>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</si>
  <si>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</si>
  <si>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</si>
  <si>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</si>
  <si>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</si>
  <si>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</si>
  <si>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</si>
  <si>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</si>
  <si>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</si>
  <si>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</si>
  <si>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</si>
  <si>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</si>
  <si>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</si>
  <si>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</si>
  <si>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</si>
  <si>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</si>
  <si>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</si>
  <si>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</si>
  <si>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</si>
  <si>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</si>
  <si>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</si>
  <si>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</si>
  <si>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</si>
  <si>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</si>
  <si>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</si>
  <si>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</si>
  <si>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</si>
  <si>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</si>
  <si>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</si>
  <si>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</si>
  <si>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</si>
  <si>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</si>
  <si>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</si>
  <si>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</si>
  <si>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</si>
  <si>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</si>
  <si>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</si>
  <si>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</si>
  <si>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</si>
  <si>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</si>
  <si>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</si>
  <si>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</si>
  <si>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</si>
  <si>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</si>
  <si>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</si>
  <si>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</si>
  <si>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</si>
  <si>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</si>
  <si>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</si>
  <si>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</si>
  <si>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</si>
  <si>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</si>
  <si>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</si>
  <si>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</si>
  <si>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</si>
  <si>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</si>
  <si>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</si>
  <si>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</si>
  <si>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</si>
  <si>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</si>
  <si>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</si>
  <si>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</si>
  <si>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</si>
  <si>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</si>
  <si>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</si>
  <si>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</si>
  <si>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</si>
  <si>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</si>
  <si>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</si>
  <si>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</si>
  <si>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</si>
  <si>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</si>
  <si>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</si>
  <si>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</si>
  <si>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</si>
  <si>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</si>
  <si>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</si>
  <si>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</si>
  <si>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</si>
  <si>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</si>
  <si>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</si>
  <si>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</si>
  <si>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</si>
  <si>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</si>
  <si>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</si>
  <si>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</si>
  <si>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</si>
  <si>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</si>
  <si>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</si>
  <si>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</si>
  <si>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</si>
  <si>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</si>
  <si>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</si>
  <si>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</si>
  <si>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</si>
  <si>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</si>
  <si>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</si>
  <si>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</si>
  <si>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</si>
  <si>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</si>
  <si>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</si>
  <si>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</si>
  <si>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</si>
  <si>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</si>
  <si>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</si>
  <si>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</si>
  <si>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</si>
  <si>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</si>
  <si>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</si>
  <si>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</si>
  <si>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</si>
  <si>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</si>
  <si>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</si>
  <si>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</si>
  <si>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</si>
  <si>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</si>
  <si>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</si>
  <si>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</si>
  <si>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</si>
  <si>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</si>
  <si>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</si>
  <si>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</si>
  <si>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</si>
  <si>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</si>
  <si>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</si>
  <si>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</si>
  <si>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</si>
  <si>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</si>
  <si>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</si>
  <si>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</si>
  <si>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</si>
  <si>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</si>
  <si>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</si>
  <si>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</si>
  <si>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</si>
  <si>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</si>
  <si>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</si>
  <si>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</si>
  <si>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</si>
  <si>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</si>
  <si>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</si>
  <si>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</si>
  <si>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</si>
  <si>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</si>
  <si>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</si>
  <si>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</si>
  <si>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</si>
  <si>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</si>
  <si>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</si>
  <si>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</si>
  <si>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</si>
  <si>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</si>
  <si>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</si>
  <si>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</si>
  <si>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</si>
  <si>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</si>
  <si>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</si>
  <si>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</si>
  <si>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</si>
  <si>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</si>
  <si>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</si>
  <si>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</si>
  <si>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</si>
  <si>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</si>
  <si>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</si>
  <si>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</si>
  <si>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</si>
  <si>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</si>
  <si>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</si>
  <si>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</si>
  <si>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</si>
  <si>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</si>
  <si>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</si>
  <si>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</si>
  <si>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</si>
  <si>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</si>
  <si>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</si>
  <si>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</si>
  <si>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</si>
  <si>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</si>
  <si>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</si>
  <si>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</si>
  <si>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</si>
  <si>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</si>
  <si>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</si>
  <si>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</si>
  <si>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</si>
  <si>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</si>
  <si>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</si>
  <si>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</si>
  <si>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</si>
  <si>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</si>
  <si>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</si>
  <si>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</si>
  <si>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</si>
  <si>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</si>
  <si>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</si>
  <si>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</si>
  <si>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</si>
  <si>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</si>
  <si>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</si>
  <si>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</si>
  <si>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</si>
  <si>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</si>
  <si>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</si>
  <si>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</si>
  <si>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</si>
  <si>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</si>
  <si>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</si>
  <si>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</si>
  <si>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</si>
  <si>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</si>
  <si>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</si>
  <si>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</si>
  <si>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</si>
  <si>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</si>
  <si>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</si>
  <si>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</si>
  <si>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</si>
  <si>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</si>
  <si>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</si>
  <si>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</si>
  <si>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</si>
  <si>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</si>
  <si>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</si>
  <si>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</si>
  <si>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</si>
  <si>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</si>
  <si>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</si>
  <si>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</si>
  <si>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</si>
  <si>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</si>
  <si>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</si>
  <si>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</si>
  <si>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</si>
  <si>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</si>
  <si>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</si>
  <si>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</si>
  <si>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</si>
  <si>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</si>
  <si>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</si>
  <si>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</si>
  <si>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</si>
  <si>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</si>
  <si>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</si>
  <si>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</si>
  <si>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</si>
  <si>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</si>
  <si>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</si>
  <si>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</si>
  <si>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</si>
  <si>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</si>
  <si>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</si>
  <si>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</si>
  <si>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</si>
  <si>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</si>
  <si>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</si>
  <si>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</si>
  <si>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</si>
  <si>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</si>
  <si>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</si>
  <si>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</si>
  <si>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</si>
  <si>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</si>
  <si>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</si>
  <si>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</si>
  <si>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</si>
  <si>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</si>
  <si>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</si>
  <si>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</si>
  <si>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</si>
  <si>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</si>
  <si>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</si>
  <si>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</si>
  <si>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</si>
  <si>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</si>
  <si>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</si>
  <si>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</si>
  <si>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</si>
  <si>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</si>
  <si>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</si>
  <si>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</si>
  <si>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</si>
  <si>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</si>
  <si>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</si>
  <si>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</si>
  <si>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</si>
  <si>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</si>
  <si>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</si>
  <si>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</si>
  <si>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</si>
  <si>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</si>
  <si>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</si>
  <si>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</si>
  <si>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</si>
  <si>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</si>
  <si>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</si>
  <si>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</si>
  <si>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</si>
  <si>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</si>
  <si>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</si>
  <si>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</si>
  <si>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</si>
  <si>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</si>
  <si>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</si>
  <si>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</si>
  <si>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</si>
  <si>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</si>
  <si>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</si>
  <si>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</si>
  <si>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</si>
  <si>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</si>
  <si>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</si>
  <si>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</si>
  <si>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</si>
  <si>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</si>
  <si>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</si>
  <si>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</si>
  <si>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</si>
  <si>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</si>
  <si>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</si>
  <si>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</si>
  <si>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</si>
  <si>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</si>
  <si>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</si>
  <si>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</si>
  <si>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</si>
  <si>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</si>
  <si>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</si>
  <si>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</si>
  <si>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</si>
  <si>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</si>
  <si>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</si>
  <si>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</si>
  <si>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</si>
  <si>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</si>
  <si>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</si>
  <si>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</si>
  <si>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</si>
  <si>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</si>
  <si>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</si>
  <si>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</si>
  <si>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</si>
  <si>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</si>
  <si>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</si>
  <si>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</si>
  <si>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</si>
  <si>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</si>
  <si>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</si>
  <si>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</si>
  <si>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</si>
  <si>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</si>
  <si>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</si>
  <si>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</si>
  <si>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</si>
  <si>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</si>
  <si>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</si>
  <si>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</si>
  <si>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</si>
  <si>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</si>
  <si>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</si>
  <si>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</si>
  <si>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</si>
  <si>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</si>
  <si>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</si>
  <si>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</si>
  <si>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</si>
  <si>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</si>
  <si>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</si>
  <si>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</si>
  <si>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</si>
  <si>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</si>
  <si>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</si>
  <si>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</si>
  <si>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</si>
  <si>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</si>
  <si>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</si>
  <si>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</si>
  <si>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</si>
  <si>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</si>
  <si>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</si>
  <si>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</si>
  <si>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</si>
  <si>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</si>
  <si>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</si>
  <si>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</si>
  <si>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</si>
  <si>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</si>
  <si>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</si>
  <si>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</si>
  <si>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</si>
  <si>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</si>
  <si>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</si>
  <si>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</si>
  <si>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</si>
  <si>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</si>
  <si>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</si>
  <si>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</si>
  <si>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</si>
  <si>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</si>
  <si>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</si>
  <si>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</si>
  <si>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</si>
  <si>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</si>
  <si>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</si>
  <si>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</si>
  <si>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</si>
  <si>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</si>
  <si>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</si>
  <si>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</si>
  <si>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</si>
  <si>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</si>
  <si>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</si>
  <si>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</si>
  <si>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</si>
  <si>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</si>
  <si>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</si>
  <si>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</si>
  <si>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</si>
  <si>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</si>
  <si>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</si>
  <si>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</si>
  <si>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</si>
  <si>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</si>
  <si>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</si>
  <si>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</si>
  <si>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</si>
  <si>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</si>
  <si>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</si>
  <si>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</si>
  <si>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</si>
  <si>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</si>
  <si>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</si>
  <si>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</si>
  <si>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</si>
  <si>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</si>
  <si>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</si>
  <si>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</si>
  <si>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</si>
  <si>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</si>
  <si>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</si>
  <si>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</si>
  <si>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</si>
  <si>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</si>
  <si>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</si>
  <si>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</si>
  <si>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</si>
  <si>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</si>
  <si>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</si>
  <si>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</si>
  <si>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</si>
  <si>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</si>
  <si>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</si>
  <si>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</si>
  <si>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</si>
  <si>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</si>
  <si>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</si>
  <si>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</si>
  <si>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</si>
  <si>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</si>
  <si>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</si>
  <si>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</si>
  <si>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</si>
  <si>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</si>
  <si>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</si>
  <si>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</si>
  <si>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</si>
  <si>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</si>
  <si>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</si>
  <si>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</si>
  <si>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</si>
  <si>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</si>
  <si>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</si>
  <si>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</si>
  <si>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</si>
  <si>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</si>
  <si>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</si>
  <si>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</si>
  <si>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</si>
  <si>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</si>
  <si>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</si>
  <si>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</si>
  <si>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</si>
  <si>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</si>
  <si>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</si>
  <si>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</si>
  <si>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</si>
  <si>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</si>
  <si>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</si>
  <si>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</si>
  <si>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</si>
  <si>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</si>
  <si>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</si>
  <si>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</si>
  <si>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</si>
  <si>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</si>
  <si>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</si>
  <si>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</si>
  <si>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</si>
  <si>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</si>
  <si>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</si>
  <si>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</si>
  <si>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</si>
  <si>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</si>
  <si>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</si>
  <si>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</si>
  <si>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</si>
  <si>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</si>
  <si>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</si>
  <si>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</si>
  <si>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</si>
  <si>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</si>
  <si>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</si>
  <si>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</si>
  <si>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</si>
  <si>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</si>
  <si>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</si>
  <si>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</si>
  <si>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</si>
  <si>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</si>
  <si>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</si>
  <si>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</si>
  <si>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</si>
  <si>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</si>
  <si>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</si>
  <si>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</si>
  <si>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</si>
  <si>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</si>
  <si>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</si>
  <si>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</si>
  <si>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</si>
  <si>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</si>
  <si>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</si>
  <si>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</si>
  <si>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</si>
  <si>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</si>
  <si>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</si>
  <si>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</si>
  <si>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</si>
  <si>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</si>
  <si>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</si>
  <si>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</si>
  <si>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</si>
  <si>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</si>
  <si>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</si>
  <si>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</si>
  <si>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</si>
  <si>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</si>
  <si>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</si>
  <si>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</si>
  <si>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</si>
  <si>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</si>
  <si>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</si>
  <si>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</si>
  <si>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</si>
  <si>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</si>
  <si>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</si>
  <si>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</si>
  <si>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</si>
  <si>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</si>
  <si>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</si>
  <si>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</si>
  <si>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</si>
  <si>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</si>
  <si>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</si>
  <si>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</si>
  <si>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</si>
  <si>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</si>
  <si>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</si>
  <si>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</si>
  <si>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</si>
  <si>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</si>
  <si>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</si>
  <si>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</si>
  <si>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</si>
  <si>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</si>
  <si>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</si>
  <si>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</si>
  <si>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</si>
  <si>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</si>
  <si>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</si>
  <si>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</si>
  <si>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</si>
  <si>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</si>
  <si>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</si>
  <si>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</si>
  <si>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</si>
  <si>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</si>
  <si>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</si>
  <si>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</si>
  <si>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</si>
  <si>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</si>
  <si>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</si>
  <si>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</si>
  <si>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</si>
  <si>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</si>
  <si>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</si>
  <si>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</si>
  <si>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</si>
  <si>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</si>
  <si>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</si>
  <si>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</si>
  <si>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</si>
  <si>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</si>
  <si>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</si>
  <si>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</si>
  <si>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</si>
  <si>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</si>
  <si>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</si>
  <si>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</si>
  <si>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</si>
  <si>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</si>
  <si>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</si>
  <si>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</si>
  <si>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</si>
  <si>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</si>
  <si>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</si>
  <si>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</si>
  <si>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</si>
  <si>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</si>
  <si>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</si>
  <si>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</si>
  <si>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</si>
  <si>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</si>
  <si>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</si>
  <si>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</si>
  <si>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</si>
  <si>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</si>
  <si>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</si>
  <si>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</si>
  <si>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</si>
  <si>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</si>
  <si>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</si>
  <si>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</si>
  <si>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</si>
  <si>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</si>
  <si>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</si>
  <si>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</si>
  <si>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</si>
  <si>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</si>
  <si>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</si>
  <si>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</si>
  <si>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</si>
  <si>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</si>
  <si>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</si>
  <si>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</si>
  <si>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</si>
  <si>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</si>
  <si>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</si>
  <si>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</si>
  <si>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</si>
  <si>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</si>
  <si>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</si>
  <si>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</si>
  <si>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</si>
  <si>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</si>
  <si>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</si>
  <si>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</si>
  <si>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</si>
  <si>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</si>
  <si>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</si>
  <si>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</si>
  <si>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</si>
  <si>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</si>
  <si>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</si>
  <si>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</si>
  <si>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</si>
  <si>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</si>
  <si>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</si>
  <si>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</si>
  <si>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</si>
  <si>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</si>
  <si>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</si>
  <si>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</si>
  <si>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</si>
  <si>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</si>
  <si>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</si>
  <si>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</si>
  <si>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</si>
  <si>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</si>
  <si>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</si>
  <si>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</si>
  <si>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</si>
  <si>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</si>
  <si>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</si>
  <si>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</si>
  <si>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</si>
  <si>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</si>
  <si>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</si>
  <si>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</si>
  <si>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</si>
  <si>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</si>
  <si>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</si>
  <si>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</si>
  <si>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</si>
  <si>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</si>
  <si>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</si>
  <si>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</si>
  <si>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</si>
  <si>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</si>
  <si>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</si>
  <si>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</si>
  <si>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</si>
  <si>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</si>
  <si>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</si>
  <si>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</si>
  <si>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</si>
  <si>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</si>
  <si>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</si>
  <si>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</si>
  <si>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</si>
  <si>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</si>
  <si>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</si>
  <si>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</si>
  <si>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</si>
  <si>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</si>
  <si>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</si>
  <si>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</si>
  <si>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</si>
  <si>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</si>
  <si>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</si>
  <si>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</si>
  <si>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</si>
  <si>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</si>
  <si>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</si>
  <si>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</si>
  <si>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</si>
  <si>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</si>
  <si>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</si>
  <si>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</si>
  <si>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</si>
  <si>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</si>
  <si>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</si>
  <si>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</si>
  <si>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</si>
  <si>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</si>
  <si>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</si>
  <si>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</si>
  <si>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</si>
  <si>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</si>
  <si>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</si>
  <si>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</si>
  <si>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</si>
  <si>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</si>
  <si>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</si>
  <si>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</si>
  <si>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</si>
  <si>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</si>
  <si>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</si>
  <si>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</si>
  <si>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</si>
  <si>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</si>
  <si>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</si>
  <si>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</si>
  <si>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</si>
  <si>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</si>
  <si>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</si>
  <si>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</si>
  <si>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</si>
  <si>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</si>
  <si>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</si>
  <si>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</si>
  <si>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</si>
  <si>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</si>
  <si>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</si>
  <si>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</si>
  <si>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</si>
  <si>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</si>
  <si>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</si>
  <si>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</si>
  <si>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</si>
  <si>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</si>
  <si>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</si>
  <si>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</si>
  <si>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</si>
  <si>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</si>
  <si>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</si>
  <si>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</si>
  <si>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</si>
  <si>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</si>
  <si>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</si>
  <si>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</si>
  <si>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</si>
  <si>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</si>
  <si>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</si>
  <si>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</si>
  <si>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</si>
  <si>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</si>
  <si>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</si>
  <si>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</si>
  <si>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</si>
  <si>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</si>
  <si>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</si>
  <si>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</si>
  <si>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</si>
  <si>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</si>
  <si>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</si>
  <si>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</si>
  <si>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</si>
  <si>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</si>
  <si>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</si>
  <si>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</si>
  <si>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</si>
  <si>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</si>
  <si>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</si>
  <si>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</si>
  <si>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</si>
  <si>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</si>
  <si>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</si>
  <si>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</si>
  <si>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</si>
  <si>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</si>
  <si>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</si>
  <si>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</si>
  <si>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</si>
  <si>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</si>
  <si>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</si>
  <si>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</si>
  <si>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</si>
  <si>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</si>
  <si>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</si>
  <si>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</si>
  <si>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</si>
  <si>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</si>
  <si>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</si>
  <si>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</si>
  <si>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</si>
  <si>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</si>
  <si>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</si>
  <si>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</si>
  <si>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</si>
  <si>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</si>
  <si>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</si>
  <si>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</si>
  <si>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</si>
  <si>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</si>
  <si>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</si>
  <si>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</si>
  <si>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</si>
  <si>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</si>
  <si>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</si>
  <si>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</si>
  <si>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</si>
  <si>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</si>
  <si>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</si>
  <si>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</si>
  <si>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</si>
  <si>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</si>
  <si>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</si>
  <si>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</si>
  <si>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</si>
  <si>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</si>
  <si>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</si>
  <si>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</si>
  <si>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</si>
  <si>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</si>
  <si>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</si>
  <si>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</si>
  <si>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</si>
  <si>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</si>
  <si>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</si>
  <si>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</si>
  <si>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</si>
  <si>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</si>
  <si>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</si>
  <si>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</si>
  <si>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</si>
  <si>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</si>
  <si>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</si>
  <si>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</si>
  <si>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</si>
  <si>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</si>
  <si>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</si>
  <si>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</si>
  <si>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</si>
  <si>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</si>
  <si>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</si>
  <si>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</si>
  <si>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</si>
  <si>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</si>
  <si>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</si>
  <si>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</si>
  <si>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</si>
  <si>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</si>
  <si>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</si>
  <si>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</si>
  <si>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</si>
  <si>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</si>
  <si>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</si>
  <si>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</si>
  <si>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</si>
  <si>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</si>
  <si>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</si>
  <si>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</si>
  <si>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</si>
  <si>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</si>
  <si>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</si>
  <si>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</si>
  <si>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</si>
  <si>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</si>
  <si>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</si>
  <si>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</si>
  <si>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</si>
  <si>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</si>
  <si>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</si>
  <si>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</si>
  <si>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</si>
  <si>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</si>
  <si>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</si>
  <si>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</si>
  <si>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</si>
  <si>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</si>
  <si>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</si>
  <si>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</si>
  <si>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</si>
  <si>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</si>
  <si>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</si>
  <si>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</si>
  <si>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</si>
  <si>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</si>
  <si>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</si>
  <si>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</si>
  <si>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</si>
  <si>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</si>
  <si>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</si>
  <si>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</si>
  <si>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</si>
  <si>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</si>
  <si>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</si>
  <si>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</si>
  <si>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</si>
  <si>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</si>
  <si>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</si>
  <si>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</si>
  <si>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</si>
  <si>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</si>
  <si>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</si>
  <si>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</si>
  <si>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</si>
  <si>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</si>
  <si>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</si>
  <si>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</si>
  <si>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</si>
  <si>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</si>
  <si>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</si>
  <si>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</si>
  <si>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</si>
  <si>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</si>
  <si>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</si>
  <si>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</si>
  <si>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</si>
  <si>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</si>
  <si>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</si>
  <si>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</si>
  <si>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</si>
  <si>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</si>
  <si>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</si>
  <si>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</si>
  <si>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</si>
  <si>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</si>
  <si>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</si>
  <si>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</si>
  <si>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</si>
  <si>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</si>
  <si>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</si>
  <si>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</si>
  <si>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</si>
  <si>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</si>
  <si>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</si>
  <si>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</si>
  <si>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</si>
  <si>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</si>
  <si>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</si>
  <si>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</si>
  <si>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</si>
  <si>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</si>
  <si>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</si>
  <si>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</si>
  <si>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</si>
  <si>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</si>
  <si>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</si>
  <si>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</si>
  <si>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</si>
  <si>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</si>
  <si>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</si>
  <si>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</si>
  <si>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</si>
  <si>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</si>
  <si>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</si>
  <si>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</si>
  <si>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</si>
  <si>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</si>
  <si>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</si>
  <si>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</si>
  <si>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</si>
  <si>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</si>
  <si>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</si>
  <si>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</si>
  <si>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</si>
  <si>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</si>
  <si>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</si>
  <si>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</si>
  <si>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</si>
  <si>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</si>
  <si>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</si>
  <si>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</si>
  <si>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</si>
  <si>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</si>
  <si>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</si>
  <si>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</si>
  <si>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</si>
  <si>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</si>
  <si>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</si>
  <si>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</si>
  <si>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</si>
  <si>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</si>
  <si>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</si>
  <si>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</si>
  <si>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</si>
  <si>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</si>
  <si>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</si>
  <si>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</si>
  <si>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</si>
  <si>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</si>
  <si>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</si>
  <si>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</si>
  <si>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</si>
  <si>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</si>
  <si>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</si>
  <si>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</si>
  <si>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</si>
  <si>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</si>
  <si>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</si>
  <si>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</si>
  <si>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</si>
  <si>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</si>
  <si>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</si>
  <si>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</si>
  <si>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</si>
  <si>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</si>
  <si>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</si>
  <si>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</si>
  <si>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</si>
  <si>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</si>
  <si>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</si>
  <si>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</si>
  <si>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</si>
  <si>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</si>
  <si>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</si>
  <si>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</si>
  <si>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</si>
  <si>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</si>
  <si>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</si>
  <si>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</si>
  <si>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</si>
  <si>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</si>
  <si>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</si>
  <si>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</si>
  <si>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</si>
  <si>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</si>
  <si>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</si>
  <si>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</si>
  <si>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</si>
  <si>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</si>
  <si>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</si>
  <si>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</si>
  <si>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</si>
  <si>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</si>
  <si>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</si>
  <si>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</si>
  <si>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</si>
  <si>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</si>
  <si>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</si>
  <si>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</si>
  <si>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</si>
  <si>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</si>
  <si>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</si>
  <si>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</si>
  <si>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</si>
  <si>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</si>
  <si>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</si>
  <si>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</si>
  <si>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</si>
  <si>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</si>
  <si>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</si>
  <si>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</si>
  <si>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</si>
  <si>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</si>
  <si>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</si>
  <si>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</si>
  <si>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</si>
  <si>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</si>
  <si>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</si>
  <si>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</si>
  <si>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</si>
  <si>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</si>
  <si>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</si>
  <si>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</si>
  <si>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</si>
  <si>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</si>
  <si>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</si>
  <si>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</si>
  <si>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</si>
  <si>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</si>
  <si>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</si>
  <si>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</si>
  <si>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</si>
  <si>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</si>
  <si>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</si>
  <si>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</si>
  <si>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</si>
  <si>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</si>
  <si>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</si>
  <si>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</si>
  <si>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</si>
  <si>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</si>
  <si>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</si>
  <si>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</si>
  <si>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</si>
  <si>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</si>
  <si>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</si>
  <si>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</si>
  <si>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</si>
  <si>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</si>
  <si>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</si>
  <si>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</si>
  <si>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</si>
  <si>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</si>
  <si>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</si>
  <si>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</si>
  <si>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</si>
  <si>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</si>
  <si>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</si>
  <si>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</si>
  <si>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</si>
  <si>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</si>
  <si>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</si>
  <si>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</si>
  <si>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</si>
  <si>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</si>
  <si>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</si>
  <si>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</si>
  <si>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</si>
  <si>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</si>
  <si>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</si>
  <si>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</si>
  <si>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</si>
  <si>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</si>
  <si>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</si>
  <si>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</si>
  <si>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</si>
  <si>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</si>
  <si>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</si>
  <si>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</si>
  <si>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</si>
  <si>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</si>
  <si>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</si>
  <si>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</si>
  <si>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</si>
  <si>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</si>
  <si>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</si>
  <si>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</si>
  <si>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</si>
  <si>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</si>
  <si>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</si>
  <si>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</si>
  <si>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</si>
  <si>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</si>
  <si>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</si>
  <si>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</si>
  <si>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</si>
  <si>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</si>
  <si>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</si>
  <si>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</si>
  <si>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</si>
  <si>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</si>
  <si>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</si>
  <si>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</si>
  <si>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</si>
  <si>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</si>
  <si>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</si>
  <si>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</si>
  <si>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</si>
  <si>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</si>
  <si>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</si>
  <si>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</si>
  <si>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</si>
  <si>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</si>
  <si>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</si>
  <si>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</si>
  <si>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</si>
  <si>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</si>
  <si>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</si>
  <si>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</si>
  <si>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</si>
  <si>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</si>
  <si>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</si>
  <si>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</si>
  <si>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</si>
  <si>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</si>
  <si>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</si>
  <si>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</si>
  <si>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</si>
  <si>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</si>
  <si>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</si>
  <si>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</si>
  <si>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</si>
  <si>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</si>
  <si>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</si>
  <si>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</si>
  <si>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</si>
  <si>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</si>
  <si>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</si>
  <si>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</si>
  <si>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</si>
  <si>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</si>
  <si>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</si>
  <si>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</si>
  <si>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</si>
  <si>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</si>
  <si>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</si>
  <si>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</si>
  <si>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</si>
  <si>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</si>
  <si>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</si>
  <si>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</si>
  <si>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</si>
  <si>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</si>
  <si>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</si>
  <si>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</si>
  <si>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</si>
  <si>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</si>
  <si>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</si>
  <si>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</si>
  <si>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</si>
  <si>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</si>
  <si>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</si>
  <si>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</si>
  <si>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</si>
  <si>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</si>
  <si>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</si>
  <si>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</si>
  <si>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</si>
  <si>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</si>
  <si>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</si>
  <si>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</si>
  <si>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</si>
  <si>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</si>
  <si>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</si>
  <si>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</si>
  <si>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</si>
  <si>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</si>
  <si>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</si>
  <si>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</si>
  <si>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</si>
  <si>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</si>
  <si>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</si>
  <si>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</si>
  <si>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</si>
  <si>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</si>
  <si>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</si>
  <si>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</si>
  <si>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</si>
  <si>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</si>
  <si>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</si>
  <si>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</si>
  <si>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</si>
  <si>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</si>
  <si>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</si>
  <si>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</si>
  <si>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</si>
  <si>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</si>
  <si>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</si>
  <si>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</si>
  <si>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</si>
  <si>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</si>
  <si>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</si>
  <si>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</si>
  <si>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</si>
  <si>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</si>
  <si>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</si>
  <si>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</si>
  <si>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</si>
  <si>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</si>
  <si>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</si>
  <si>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</si>
  <si>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</si>
  <si>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</si>
  <si>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</si>
  <si>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</si>
  <si>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</si>
  <si>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</si>
  <si>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</si>
  <si>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</si>
  <si>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</si>
  <si>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</si>
  <si>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</si>
  <si>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</si>
  <si>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</si>
  <si>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</si>
  <si>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</si>
  <si>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</si>
  <si>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</si>
  <si>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</si>
  <si>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</si>
  <si>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</si>
  <si>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</si>
  <si>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</si>
  <si>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</si>
  <si>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</si>
  <si>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</si>
  <si>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</si>
  <si>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</si>
  <si>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</si>
  <si>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</si>
  <si>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</si>
  <si>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</si>
  <si>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</si>
  <si>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</si>
  <si>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</si>
  <si>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</si>
  <si>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</si>
  <si>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</si>
  <si>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</si>
  <si>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</si>
  <si>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</si>
  <si>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</si>
  <si>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</si>
  <si>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</si>
  <si>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</si>
  <si>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</si>
  <si>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</si>
  <si>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</si>
  <si>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</si>
  <si>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</si>
  <si>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</si>
  <si>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</si>
  <si>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</si>
  <si>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</si>
  <si>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</si>
  <si>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</si>
  <si>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</si>
  <si>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</si>
  <si>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</si>
  <si>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</si>
  <si>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</si>
  <si>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</si>
  <si>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</si>
  <si>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</si>
  <si>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</si>
  <si>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</si>
  <si>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</si>
  <si>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</si>
  <si>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</si>
  <si>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</si>
  <si>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</si>
  <si>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</si>
  <si>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</si>
  <si>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</si>
  <si>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</si>
  <si>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</si>
  <si>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</si>
  <si>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</si>
  <si>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</si>
  <si>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</si>
  <si>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</si>
  <si>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</si>
  <si>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</si>
  <si>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</si>
  <si>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</si>
  <si>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</si>
  <si>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</si>
  <si>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</si>
  <si>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</si>
  <si>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</si>
  <si>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</si>
  <si>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</si>
  <si>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</si>
  <si>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</si>
  <si>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</si>
  <si>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</si>
  <si>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</si>
  <si>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</si>
  <si>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</si>
  <si>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</si>
  <si>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</si>
  <si>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</si>
  <si>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</si>
  <si>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</si>
  <si>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</si>
  <si>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</si>
  <si>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</si>
  <si>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</si>
  <si>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</si>
  <si>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</si>
  <si>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</si>
  <si>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</si>
  <si>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</si>
  <si>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</si>
  <si>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</si>
  <si>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</si>
  <si>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</si>
  <si>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</si>
  <si>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</si>
  <si>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</si>
  <si>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</si>
  <si>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</si>
  <si>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</si>
  <si>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</si>
  <si>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</si>
  <si>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</si>
  <si>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</si>
  <si>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</si>
  <si>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</si>
  <si>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</si>
  <si>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</si>
  <si>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</si>
  <si>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</si>
  <si>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</si>
  <si>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</si>
  <si>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</si>
  <si>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</si>
  <si>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</si>
  <si>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</si>
  <si>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</si>
  <si>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</si>
  <si>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</si>
  <si>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</si>
  <si>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</si>
  <si>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</si>
  <si>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</si>
  <si>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</si>
  <si>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</si>
  <si>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</si>
  <si>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</si>
  <si>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</si>
  <si>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</si>
  <si>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</si>
  <si>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</si>
  <si>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</si>
  <si>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</si>
  <si>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</si>
  <si>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</si>
  <si>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</si>
  <si>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</si>
  <si>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</si>
  <si>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</si>
  <si>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</si>
  <si>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</si>
  <si>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</si>
  <si>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</si>
  <si>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</si>
  <si>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</si>
  <si>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</si>
  <si>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</si>
  <si>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</si>
  <si>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</si>
  <si>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</si>
  <si>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</si>
  <si>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</si>
  <si>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</si>
  <si>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</si>
  <si>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</si>
  <si>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</si>
  <si>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</si>
  <si>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</si>
  <si>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</si>
  <si>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</si>
  <si>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</si>
  <si>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</si>
  <si>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</si>
  <si>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</si>
  <si>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</si>
  <si>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</si>
  <si>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</si>
  <si>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</si>
  <si>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</si>
  <si>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</si>
  <si>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</si>
  <si>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</si>
  <si>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</si>
  <si>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</si>
  <si>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</si>
  <si>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</si>
  <si>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</si>
  <si>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</si>
  <si>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</si>
  <si>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</si>
  <si>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</si>
  <si>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</si>
  <si>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</si>
  <si>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</si>
  <si>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</si>
  <si>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</si>
  <si>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</si>
  <si>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</si>
  <si>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</si>
  <si>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</si>
  <si>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</si>
  <si>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</si>
  <si>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</si>
  <si>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</si>
  <si>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</si>
  <si>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</si>
  <si>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</si>
  <si>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</si>
  <si>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</si>
  <si>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</si>
  <si>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</si>
  <si>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</si>
  <si>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</si>
  <si>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</si>
  <si>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</si>
  <si>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</si>
  <si>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</si>
  <si>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</si>
  <si>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</si>
  <si>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</si>
  <si>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</si>
  <si>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</si>
  <si>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</si>
  <si>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</si>
  <si>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</si>
  <si>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</si>
  <si>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</si>
  <si>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</si>
  <si>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</si>
  <si>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</si>
  <si>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</si>
  <si>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</si>
  <si>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</si>
  <si>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</si>
  <si>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</si>
  <si>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</si>
  <si>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</si>
  <si>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</si>
  <si>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</si>
  <si>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</si>
  <si>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</si>
  <si>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</si>
  <si>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</si>
  <si>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</si>
  <si>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</si>
  <si>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</si>
  <si>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</si>
  <si>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</si>
  <si>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</si>
  <si>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</si>
  <si>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</si>
  <si>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</si>
  <si>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</si>
  <si>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</si>
  <si>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</si>
  <si>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</si>
  <si>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</si>
  <si>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</si>
  <si>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</si>
  <si>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</si>
  <si>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</si>
  <si>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</si>
  <si>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</si>
  <si>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</si>
  <si>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</si>
  <si>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</si>
  <si>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</si>
  <si>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</si>
  <si>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</si>
  <si>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</si>
  <si>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</si>
  <si>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</si>
  <si>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</si>
  <si>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</si>
  <si>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</si>
  <si>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</si>
  <si>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</si>
  <si>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</si>
  <si>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</si>
  <si>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</si>
  <si>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</si>
  <si>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</si>
  <si>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</si>
  <si>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</si>
  <si>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</si>
  <si>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</si>
  <si>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</si>
  <si>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</si>
  <si>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</si>
  <si>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</si>
  <si>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</si>
  <si>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</si>
  <si>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</si>
  <si>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</si>
  <si>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</si>
  <si>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</si>
  <si>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</si>
  <si>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</si>
  <si>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</si>
  <si>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</si>
  <si>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</si>
  <si>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</si>
  <si>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</si>
  <si>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</si>
  <si>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</si>
  <si>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</si>
  <si>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</si>
  <si>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</si>
  <si>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</si>
  <si>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</si>
  <si>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</si>
  <si>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</si>
  <si>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</si>
  <si>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</si>
  <si>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</si>
  <si>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</si>
  <si>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</si>
  <si>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</si>
  <si>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</si>
  <si>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</si>
  <si>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</si>
  <si>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</si>
  <si>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</si>
  <si>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</si>
  <si>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</si>
  <si>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</si>
  <si>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</si>
  <si>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</si>
  <si>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</si>
  <si>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</si>
  <si>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</si>
  <si>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</si>
  <si>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</si>
  <si>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</si>
  <si>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</si>
  <si>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</si>
  <si>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</si>
  <si>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</si>
  <si>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</si>
  <si>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</si>
  <si>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</si>
  <si>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</si>
  <si>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</si>
  <si>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</si>
  <si>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</si>
  <si>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</si>
  <si>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</si>
  <si>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</si>
  <si>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</si>
  <si>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</si>
  <si>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</si>
  <si>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</si>
  <si>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</si>
  <si>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</si>
  <si>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</si>
  <si>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</si>
  <si>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</si>
  <si>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</si>
  <si>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</si>
  <si>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</si>
  <si>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</si>
  <si>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</si>
  <si>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</si>
  <si>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</si>
  <si>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</si>
  <si>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</si>
  <si>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</si>
  <si>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</si>
  <si>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</si>
  <si>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</si>
  <si>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</si>
  <si>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</si>
  <si>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</si>
  <si>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</si>
  <si>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</si>
  <si>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</si>
  <si>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</si>
  <si>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</si>
  <si>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</si>
  <si>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</si>
  <si>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</si>
  <si>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</si>
  <si>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</si>
  <si>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</si>
  <si>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</si>
  <si>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</si>
  <si>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</si>
  <si>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</si>
  <si>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</si>
  <si>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</si>
  <si>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</si>
  <si>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</si>
  <si>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</si>
  <si>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</si>
  <si>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</si>
  <si>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</si>
  <si>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</si>
  <si>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</si>
  <si>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</si>
  <si>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</si>
  <si>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</si>
  <si>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</si>
  <si>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</si>
  <si>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</si>
  <si>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</si>
  <si>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</si>
  <si>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</si>
  <si>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</si>
  <si>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</si>
  <si>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</si>
  <si>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</si>
  <si>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</si>
  <si>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</si>
  <si>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</si>
  <si>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</si>
  <si>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</si>
  <si>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</si>
  <si>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</si>
  <si>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</si>
  <si>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</si>
  <si>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</si>
  <si>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</si>
  <si>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</si>
  <si>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</si>
  <si>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</si>
  <si>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</si>
  <si>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</si>
  <si>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</si>
  <si>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</si>
  <si>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</si>
  <si>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</si>
  <si>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</si>
  <si>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</si>
  <si>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</si>
  <si>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</si>
  <si>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</si>
  <si>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</si>
  <si>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</si>
  <si>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</si>
  <si>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</si>
  <si>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</si>
  <si>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</si>
  <si>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</si>
  <si>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</si>
  <si>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</si>
  <si>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</si>
  <si>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</si>
  <si>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</si>
  <si>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</si>
  <si>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</si>
  <si>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</si>
  <si>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</si>
  <si>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</si>
  <si>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</si>
  <si>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</si>
  <si>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</si>
  <si>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</si>
  <si>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</si>
  <si>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</si>
  <si>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</si>
  <si>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</si>
  <si>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</si>
  <si>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</si>
  <si>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</si>
  <si>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</si>
  <si>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</si>
  <si>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</si>
  <si>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</si>
  <si>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</si>
  <si>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</si>
  <si>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</si>
  <si>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</si>
  <si>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</si>
  <si>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</si>
  <si>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</si>
  <si>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</si>
  <si>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</si>
  <si>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</si>
  <si>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</si>
  <si>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</si>
  <si>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</si>
  <si>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</si>
  <si>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</si>
  <si>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</si>
  <si>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</si>
  <si>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</si>
  <si>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</si>
  <si>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</si>
  <si>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</si>
  <si>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</si>
  <si>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</si>
  <si>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</si>
  <si>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</si>
  <si>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</si>
  <si>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</si>
  <si>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</si>
  <si>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</si>
  <si>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</si>
  <si>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</si>
  <si>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</si>
  <si>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</si>
  <si>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</si>
  <si>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</si>
  <si>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</si>
  <si>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</si>
  <si>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</si>
  <si>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</si>
  <si>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</si>
  <si>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</si>
  <si>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</si>
  <si>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</si>
  <si>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</si>
  <si>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</si>
  <si>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</si>
  <si>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</si>
  <si>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</si>
  <si>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</si>
  <si>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</si>
  <si>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</si>
  <si>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</si>
  <si>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</si>
  <si>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</si>
  <si>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</si>
  <si>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</si>
  <si>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</si>
  <si>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</si>
  <si>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</si>
  <si>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</si>
  <si>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</si>
  <si>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</si>
  <si>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</si>
  <si>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</si>
  <si>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</si>
  <si>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</si>
  <si>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</si>
  <si>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</si>
  <si>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</si>
  <si>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</si>
  <si>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</si>
  <si>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</si>
  <si>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</si>
  <si>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</si>
  <si>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</si>
  <si>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</si>
  <si>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</si>
  <si>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</si>
  <si>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</si>
  <si>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</si>
  <si>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</si>
  <si>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</si>
  <si>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</si>
  <si>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</si>
  <si>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</si>
  <si>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</si>
  <si>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</si>
  <si>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</si>
  <si>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</si>
  <si>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</si>
  <si>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</si>
  <si>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</si>
  <si>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</si>
  <si>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</si>
  <si>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</si>
  <si>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</si>
  <si>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</si>
  <si>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</si>
  <si>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</si>
  <si>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</si>
  <si>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</si>
  <si>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</si>
  <si>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</si>
  <si>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</si>
  <si>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</si>
  <si>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</si>
  <si>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</si>
  <si>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</si>
  <si>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</si>
  <si>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</si>
  <si>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</si>
  <si>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</si>
  <si>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</si>
  <si>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</si>
  <si>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</si>
  <si>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</si>
  <si>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</si>
  <si>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</si>
  <si>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</si>
  <si>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</si>
  <si>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</si>
  <si>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</si>
  <si>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</si>
  <si>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</si>
  <si>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</si>
  <si>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</si>
  <si>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</si>
  <si>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</si>
  <si>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</si>
  <si>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</si>
  <si>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</si>
  <si>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</si>
  <si>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</si>
  <si>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</si>
  <si>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</si>
  <si>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</si>
  <si>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</si>
  <si>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</si>
  <si>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</si>
  <si>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</si>
  <si>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</si>
  <si>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</si>
  <si>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</si>
  <si>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</si>
  <si>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</si>
  <si>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</si>
  <si>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</si>
  <si>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</si>
  <si>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</si>
  <si>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</si>
  <si>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</si>
  <si>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</si>
  <si>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</si>
  <si>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</si>
  <si>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</si>
  <si>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</si>
  <si>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</si>
  <si>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</si>
  <si>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</si>
  <si>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</si>
  <si>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</si>
  <si>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</si>
  <si>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</si>
  <si>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</si>
  <si>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</si>
  <si>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</si>
  <si>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</si>
  <si>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</si>
  <si>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</si>
  <si>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</si>
  <si>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</si>
  <si>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</si>
  <si>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</si>
  <si>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</si>
  <si>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</si>
  <si>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</si>
  <si>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</si>
  <si>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</si>
  <si>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</si>
  <si>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</si>
  <si>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</si>
  <si>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</si>
  <si>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</si>
  <si>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</si>
  <si>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</si>
  <si>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</si>
  <si>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</si>
  <si>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</si>
  <si>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</si>
  <si>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</si>
  <si>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</si>
  <si>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</si>
  <si>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</si>
  <si>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</si>
  <si>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</si>
  <si>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</si>
  <si>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</si>
  <si>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</si>
  <si>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</si>
  <si>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</si>
  <si>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</si>
  <si>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</si>
  <si>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</si>
  <si>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</si>
  <si>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</si>
  <si>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</si>
  <si>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</si>
  <si>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</si>
  <si>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</si>
  <si>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</si>
  <si>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</si>
  <si>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</si>
  <si>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</si>
  <si>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</si>
  <si>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</si>
  <si>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</si>
  <si>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</si>
  <si>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</si>
  <si>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</si>
  <si>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</si>
  <si>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</si>
  <si>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</si>
  <si>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</si>
  <si>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</si>
  <si>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</si>
  <si>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</si>
  <si>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</si>
  <si>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</si>
  <si>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</si>
  <si>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</si>
  <si>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</si>
  <si>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</si>
  <si>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</si>
  <si>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</si>
  <si>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</si>
  <si>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</si>
  <si>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</si>
  <si>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</si>
  <si>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</si>
  <si>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</si>
  <si>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</si>
  <si>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</si>
  <si>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</si>
  <si>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</si>
  <si>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</si>
  <si>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</si>
  <si>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</si>
  <si>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</si>
  <si>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</si>
  <si>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</si>
  <si>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</si>
  <si>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</si>
  <si>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</si>
  <si>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</si>
  <si>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</si>
  <si>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</si>
  <si>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</si>
  <si>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</si>
  <si>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</si>
  <si>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</si>
  <si>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</si>
  <si>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</si>
  <si>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</si>
  <si>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</si>
  <si>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</si>
  <si>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</si>
  <si>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</si>
  <si>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</si>
  <si>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</si>
  <si>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</si>
  <si>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</si>
  <si>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</si>
  <si>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</si>
  <si>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</si>
  <si>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</si>
  <si>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</si>
  <si>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</si>
  <si>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</si>
  <si>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</si>
  <si>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</si>
  <si>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</si>
  <si>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</si>
  <si>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</si>
  <si>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</si>
  <si>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</si>
  <si>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</si>
  <si>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</si>
  <si>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</si>
  <si>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</si>
  <si>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</si>
  <si>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</si>
  <si>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</si>
  <si>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</si>
  <si>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</si>
  <si>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</si>
  <si>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</si>
  <si>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</si>
  <si>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</si>
  <si>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</si>
  <si>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</si>
  <si>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</si>
  <si>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</si>
  <si>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</si>
  <si>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</si>
  <si>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</si>
  <si>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</si>
  <si>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</si>
  <si>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</si>
  <si>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</si>
  <si>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</si>
  <si>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</si>
  <si>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</si>
  <si>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</si>
  <si>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</si>
  <si>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</si>
  <si>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</si>
  <si>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</si>
  <si>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</si>
  <si>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</si>
  <si>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</si>
  <si>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</si>
  <si>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</si>
  <si>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</si>
  <si>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</si>
  <si>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</si>
  <si>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</si>
  <si>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</si>
  <si>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</si>
  <si>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</si>
  <si>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</si>
  <si>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</si>
  <si>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</si>
  <si>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</si>
  <si>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</si>
  <si>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</si>
  <si>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</si>
  <si>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</si>
  <si>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</si>
  <si>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</si>
  <si>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</si>
  <si>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</si>
  <si>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</si>
  <si>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</si>
  <si>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</si>
  <si>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</si>
  <si>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</si>
  <si>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</si>
  <si>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</si>
  <si>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</si>
  <si>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</si>
  <si>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</si>
  <si>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</si>
  <si>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</si>
  <si>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</si>
  <si>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</si>
  <si>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</si>
  <si>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</si>
  <si>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</si>
  <si>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</si>
  <si>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</si>
  <si>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</si>
  <si>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</si>
  <si>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</si>
  <si>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</si>
  <si>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</si>
  <si>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</si>
  <si>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</si>
  <si>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</si>
  <si>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</si>
  <si>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</si>
  <si>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</si>
  <si>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</si>
  <si>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</si>
  <si>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</si>
  <si>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</si>
  <si>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</si>
  <si>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</si>
  <si>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</si>
  <si>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</si>
  <si>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</si>
  <si>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</si>
  <si>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</si>
  <si>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</si>
  <si>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</si>
  <si>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</si>
  <si>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</si>
  <si>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</si>
  <si>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</si>
  <si>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</si>
  <si>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</si>
  <si>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</si>
  <si>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</si>
  <si>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</si>
  <si>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</si>
  <si>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</si>
  <si>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</si>
  <si>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</si>
  <si>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</si>
  <si>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</si>
  <si>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</si>
  <si>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</si>
  <si>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</si>
  <si>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</si>
  <si>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</si>
  <si>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</si>
  <si>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</si>
  <si>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</si>
  <si>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</si>
  <si>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</si>
  <si>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</si>
  <si>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</si>
  <si>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</si>
  <si>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</si>
  <si>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</si>
  <si>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</si>
  <si>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</si>
  <si>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</si>
  <si>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</si>
  <si>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</si>
  <si>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</si>
  <si>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</si>
  <si>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</si>
  <si>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</si>
  <si>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</si>
  <si>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</si>
  <si>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</si>
  <si>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</si>
  <si>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</si>
  <si>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</si>
  <si>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</si>
  <si>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</si>
  <si>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</si>
  <si>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</si>
  <si>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</si>
  <si>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</si>
  <si>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</si>
  <si>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</si>
  <si>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</si>
  <si>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</si>
  <si>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</si>
  <si>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</si>
  <si>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</si>
  <si>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</si>
  <si>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</si>
  <si>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</si>
  <si>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</si>
  <si>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</si>
  <si>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</si>
  <si>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</si>
  <si>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</si>
  <si>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</si>
  <si>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</si>
  <si>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</si>
  <si>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</si>
  <si>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</si>
  <si>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</si>
  <si>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</si>
  <si>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</si>
  <si>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</si>
  <si>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</si>
  <si>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</si>
  <si>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</si>
  <si>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</si>
  <si>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</si>
  <si>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</si>
  <si>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</si>
  <si>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</si>
  <si>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</si>
  <si>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</si>
  <si>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</si>
  <si>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</si>
  <si>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</si>
  <si>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</si>
  <si>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</si>
  <si>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</si>
  <si>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</si>
  <si>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</si>
  <si>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</si>
  <si>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</si>
  <si>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</si>
  <si>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</si>
  <si>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</si>
  <si>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</si>
  <si>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</si>
  <si>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</si>
  <si>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</si>
  <si>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</si>
  <si>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</si>
  <si>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</si>
  <si>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</si>
  <si>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</si>
  <si>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</si>
  <si>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</si>
  <si>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</si>
  <si>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</si>
  <si>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</si>
  <si>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</si>
  <si>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</si>
  <si>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</si>
  <si>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</si>
  <si>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</si>
  <si>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</si>
  <si>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</si>
  <si>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</si>
  <si>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</si>
  <si>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</si>
  <si>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</si>
  <si>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</si>
  <si>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</si>
  <si>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</si>
  <si>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</si>
  <si>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</si>
  <si>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</si>
  <si>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</si>
  <si>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</si>
  <si>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</si>
  <si>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</si>
  <si>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</si>
  <si>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</si>
  <si>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</si>
  <si>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</si>
  <si>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</si>
  <si>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</si>
  <si>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</si>
  <si>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</si>
  <si>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</si>
  <si>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</si>
  <si>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</si>
  <si>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</si>
  <si>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</si>
  <si>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</si>
  <si>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</si>
  <si>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</si>
  <si>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</si>
  <si>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</si>
  <si>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</si>
  <si>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</si>
  <si>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</si>
  <si>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</si>
  <si>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</si>
  <si>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</si>
  <si>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</si>
  <si>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</si>
  <si>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</si>
  <si>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</si>
  <si>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</si>
  <si>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</si>
  <si>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</si>
  <si>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</si>
  <si>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</si>
  <si>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</si>
  <si>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</si>
  <si>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</si>
  <si>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</si>
  <si>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</si>
  <si>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</si>
  <si>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</si>
  <si>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</si>
  <si>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</si>
  <si>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</si>
  <si>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</si>
  <si>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</si>
  <si>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</si>
  <si>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</si>
  <si>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</si>
  <si>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</si>
  <si>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</si>
  <si>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</si>
  <si>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</si>
  <si>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</si>
  <si>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</si>
  <si>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</si>
  <si>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</si>
  <si>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</si>
  <si>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</si>
  <si>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</si>
  <si>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</si>
  <si>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</si>
  <si>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</si>
  <si>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</si>
  <si>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</si>
  <si>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</si>
  <si>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</si>
  <si>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</si>
  <si>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</si>
  <si>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</si>
  <si>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</si>
  <si>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</si>
  <si>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</si>
  <si>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</si>
  <si>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</si>
  <si>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</si>
  <si>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</si>
  <si>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</si>
  <si>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</si>
  <si>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</si>
  <si>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</si>
  <si>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</si>
  <si>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</si>
  <si>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</si>
  <si>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</si>
  <si>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</si>
  <si>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</si>
  <si>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</si>
  <si>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</si>
  <si>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</si>
  <si>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</si>
  <si>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</si>
  <si>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</si>
  <si>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</si>
  <si>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</si>
  <si>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</si>
  <si>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</si>
  <si>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</si>
  <si>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</si>
  <si>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</si>
  <si>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</si>
  <si>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</si>
  <si>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</si>
  <si>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</si>
  <si>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</si>
  <si>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</si>
  <si>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</si>
  <si>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</si>
  <si>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</si>
  <si>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</si>
  <si>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</si>
  <si>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</si>
  <si>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</si>
  <si>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</si>
  <si>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</si>
  <si>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</si>
  <si>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</si>
  <si>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</si>
  <si>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</si>
  <si>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</si>
  <si>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</si>
  <si>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</si>
  <si>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</si>
  <si>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</si>
  <si>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</si>
  <si>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</si>
  <si>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</si>
  <si>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</si>
  <si>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</si>
  <si>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</si>
  <si>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</si>
  <si>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</si>
  <si>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</si>
  <si>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</si>
  <si>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</si>
  <si>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</si>
  <si>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</si>
  <si>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</si>
  <si>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</si>
  <si>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</si>
  <si>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</si>
  <si>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</si>
  <si>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</si>
  <si>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</si>
  <si>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</si>
  <si>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</si>
  <si>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</si>
  <si>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</si>
  <si>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</si>
  <si>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</si>
  <si>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</si>
  <si>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</si>
  <si>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</si>
  <si>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</si>
  <si>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</si>
  <si>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</si>
  <si>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</si>
  <si>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</si>
  <si>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</si>
  <si>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</si>
  <si>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</si>
  <si>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</si>
  <si>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</si>
  <si>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</si>
  <si>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</si>
  <si>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</si>
  <si>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</si>
  <si>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</si>
  <si>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</si>
  <si>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</si>
  <si>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</si>
  <si>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</si>
  <si>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</si>
  <si>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</si>
  <si>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</si>
  <si>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</si>
  <si>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</si>
  <si>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</si>
  <si>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</si>
  <si>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</si>
  <si>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</si>
  <si>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</si>
  <si>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</si>
  <si>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</si>
  <si>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</si>
  <si>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</si>
  <si>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</si>
  <si>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</si>
  <si>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</si>
  <si>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</si>
  <si>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</si>
  <si>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</si>
  <si>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</si>
  <si>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</si>
  <si>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</si>
  <si>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</si>
  <si>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</si>
  <si>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</si>
  <si>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</si>
  <si>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</si>
  <si>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</si>
  <si>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</si>
  <si>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</si>
  <si>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</si>
  <si>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</si>
  <si>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</si>
  <si>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</si>
  <si>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</si>
  <si>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</si>
  <si>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</si>
  <si>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</si>
  <si>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</si>
  <si>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</si>
  <si>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</si>
  <si>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</si>
  <si>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</si>
  <si>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</si>
  <si>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</si>
  <si>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</si>
  <si>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</si>
  <si>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</si>
  <si>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</si>
  <si>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</si>
  <si>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</si>
  <si>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</si>
  <si>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</si>
  <si>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</si>
  <si>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</si>
  <si>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</si>
  <si>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</si>
  <si>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</si>
  <si>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</si>
  <si>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</si>
  <si>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</si>
  <si>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</si>
  <si>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</si>
  <si>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</si>
  <si>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</si>
  <si>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</si>
  <si>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</si>
  <si>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</si>
  <si>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</si>
  <si>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</si>
  <si>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</si>
  <si>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</si>
  <si>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</si>
  <si>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</si>
  <si>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</si>
  <si>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</si>
  <si>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</si>
  <si>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</si>
  <si>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</si>
  <si>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</si>
  <si>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</si>
  <si>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</si>
  <si>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</si>
  <si>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</si>
  <si>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</si>
  <si>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</si>
  <si>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</si>
  <si>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</si>
  <si>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</si>
  <si>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</si>
  <si>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</si>
  <si>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</si>
  <si>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</si>
  <si>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</si>
  <si>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</si>
  <si>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</si>
  <si>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</si>
  <si>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</si>
  <si>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</si>
  <si>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</si>
  <si>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</si>
  <si>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</si>
  <si>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</si>
  <si>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</si>
  <si>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</si>
  <si>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</si>
  <si>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</si>
  <si>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</si>
  <si>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</si>
  <si>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</si>
  <si>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</si>
  <si>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</si>
  <si>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</si>
  <si>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</si>
  <si>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</si>
  <si>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</si>
  <si>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</si>
  <si>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</si>
  <si>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</si>
  <si>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</si>
  <si>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</si>
  <si>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</si>
  <si>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</si>
  <si>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</si>
  <si>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</si>
  <si>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</si>
  <si>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</si>
  <si>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</si>
  <si>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</si>
  <si>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</si>
  <si>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</si>
  <si>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</si>
  <si>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</si>
  <si>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</si>
  <si>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</si>
  <si>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</si>
  <si>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</si>
  <si>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</si>
  <si>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</si>
  <si>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</si>
  <si>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</si>
  <si>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</si>
  <si>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</si>
  <si>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</si>
  <si>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</si>
  <si>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</si>
  <si>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</si>
  <si>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</si>
  <si>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</si>
  <si>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</si>
  <si>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</si>
  <si>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</si>
  <si>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</si>
  <si>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</si>
  <si>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</si>
  <si>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</si>
  <si>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</si>
  <si>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</si>
  <si>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</si>
  <si>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</si>
  <si>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</si>
  <si>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</si>
  <si>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</si>
  <si>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</si>
  <si>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</si>
  <si>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</si>
  <si>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</si>
  <si>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</si>
  <si>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</si>
  <si>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</si>
  <si>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</si>
  <si>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</si>
  <si>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</si>
  <si>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</si>
  <si>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</si>
  <si>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</si>
  <si>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</si>
  <si>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</si>
  <si>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</si>
  <si>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</si>
  <si>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</si>
  <si>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</si>
  <si>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</si>
  <si>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</si>
  <si>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</si>
  <si>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</si>
  <si>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</si>
  <si>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</si>
  <si>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</si>
  <si>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</si>
  <si>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</si>
  <si>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</si>
  <si>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</si>
  <si>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</si>
  <si>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</si>
  <si>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</si>
  <si>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</si>
  <si>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</si>
  <si>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</si>
  <si>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</si>
  <si>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</si>
  <si>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</si>
  <si>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</si>
  <si>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</si>
  <si>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</si>
  <si>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</si>
  <si>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</si>
  <si>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</si>
  <si>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</si>
  <si>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</si>
  <si>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</si>
  <si>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</si>
  <si>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</si>
  <si>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</si>
  <si>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</si>
  <si>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</si>
  <si>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</si>
  <si>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</si>
  <si>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</si>
  <si>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</si>
  <si>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</si>
  <si>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</si>
  <si>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</si>
  <si>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</si>
  <si>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</si>
  <si>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</si>
  <si>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</si>
  <si>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</si>
  <si>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</si>
  <si>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</si>
  <si>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</si>
  <si>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</si>
  <si>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</si>
  <si>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</si>
  <si>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</si>
  <si>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</si>
  <si>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</si>
  <si>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</si>
  <si>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</si>
  <si>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</si>
  <si>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</si>
  <si>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</si>
  <si>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</si>
  <si>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</si>
  <si>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</si>
  <si>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</si>
  <si>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</si>
  <si>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</si>
  <si>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</si>
  <si>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</si>
  <si>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</si>
  <si>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</si>
  <si>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</si>
  <si>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</si>
  <si>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</si>
  <si>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</si>
  <si>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</si>
  <si>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</si>
  <si>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</si>
  <si>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</si>
  <si>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</si>
  <si>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</si>
  <si>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</si>
  <si>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</si>
  <si>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</si>
  <si>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</si>
  <si>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</si>
  <si>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</si>
  <si>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</si>
  <si>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</si>
  <si>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</si>
  <si>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</si>
  <si>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</si>
  <si>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</si>
  <si>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</si>
  <si>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</si>
  <si>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</si>
  <si>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</si>
  <si>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</si>
  <si>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</si>
  <si>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</si>
  <si>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</si>
  <si>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</si>
  <si>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</si>
  <si>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</si>
  <si>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</si>
  <si>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</si>
  <si>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</si>
  <si>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</si>
  <si>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</si>
  <si>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</si>
  <si>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</si>
  <si>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</si>
  <si>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</si>
  <si>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</si>
  <si>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</si>
  <si>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</si>
  <si>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</si>
  <si>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</si>
  <si>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</si>
  <si>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</si>
  <si>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</si>
  <si>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</si>
  <si>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</si>
  <si>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</si>
  <si>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</si>
  <si>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</si>
  <si>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</si>
  <si>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</si>
  <si>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</si>
  <si>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</si>
  <si>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</si>
  <si>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</si>
  <si>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</si>
  <si>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</si>
  <si>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</si>
  <si>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</si>
  <si>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</si>
  <si>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</si>
  <si>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</si>
  <si>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</si>
  <si>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</si>
  <si>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</si>
  <si>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</si>
  <si>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</si>
  <si>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</si>
  <si>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</si>
  <si>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</si>
  <si>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</si>
  <si>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</si>
  <si>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</si>
  <si>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</si>
  <si>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</si>
  <si>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</si>
  <si>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</si>
  <si>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</si>
  <si>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</si>
  <si>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</si>
  <si>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</si>
  <si>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</si>
  <si>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</si>
  <si>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</si>
  <si>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</si>
  <si>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</si>
  <si>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</si>
  <si>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</si>
  <si>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</si>
  <si>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</si>
  <si>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</si>
  <si>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</si>
  <si>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</si>
  <si>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</si>
  <si>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</si>
  <si>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</si>
  <si>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</si>
  <si>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</si>
  <si>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</si>
  <si>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</si>
  <si>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</si>
  <si>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</si>
  <si>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</si>
  <si>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</si>
  <si>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</si>
  <si>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</si>
  <si>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</si>
  <si>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</si>
  <si>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</si>
  <si>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</si>
  <si>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</si>
  <si>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</si>
  <si>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</si>
  <si>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</si>
  <si>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</si>
  <si>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</si>
  <si>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</si>
  <si>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</si>
  <si>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</si>
  <si>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</si>
  <si>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</si>
  <si>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</si>
  <si>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</si>
  <si>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</si>
  <si>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</si>
  <si>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</si>
  <si>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</si>
  <si>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</si>
  <si>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</si>
  <si>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</si>
  <si>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</si>
  <si>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</si>
  <si>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</si>
  <si>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</si>
  <si>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</si>
  <si>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</si>
  <si>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</si>
  <si>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</si>
  <si>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</si>
  <si>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</si>
  <si>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</si>
  <si>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</si>
  <si>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</si>
  <si>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</si>
  <si>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</si>
  <si>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</si>
  <si>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</si>
  <si>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</si>
  <si>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</si>
  <si>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</si>
  <si>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</si>
  <si>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</si>
  <si>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</si>
  <si>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</si>
  <si>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</si>
  <si>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</si>
  <si>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</si>
  <si>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</si>
  <si>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</si>
  <si>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</si>
  <si>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</si>
  <si>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</si>
  <si>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</si>
  <si>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</si>
  <si>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</si>
  <si>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</si>
  <si>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</si>
  <si>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</si>
  <si>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</si>
  <si>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</si>
  <si>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</si>
  <si>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</si>
  <si>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</si>
  <si>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</si>
  <si>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</si>
  <si>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</si>
  <si>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</si>
  <si>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</si>
  <si>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</si>
  <si>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</si>
  <si>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</si>
  <si>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</si>
  <si>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</si>
  <si>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</si>
  <si>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</si>
  <si>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</si>
  <si>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</si>
  <si>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</si>
  <si>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</si>
  <si>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</si>
  <si>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</si>
  <si>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</si>
  <si>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</si>
  <si>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</si>
  <si>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</si>
  <si>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</si>
  <si>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</si>
  <si>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</si>
  <si>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</si>
  <si>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</si>
  <si>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</si>
  <si>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</si>
  <si>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</si>
  <si>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</si>
  <si>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</si>
  <si>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</si>
  <si>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</si>
  <si>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</si>
  <si>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</si>
  <si>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</si>
  <si>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</si>
  <si>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</si>
  <si>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</si>
  <si>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</si>
  <si>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</si>
  <si>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</si>
  <si>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</si>
  <si>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</si>
  <si>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</si>
  <si>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</si>
  <si>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</si>
  <si>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</si>
  <si>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</si>
  <si>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</si>
  <si>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</si>
  <si>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</si>
  <si>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</si>
  <si>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</si>
  <si>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</si>
  <si>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</si>
  <si>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</si>
  <si>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</si>
  <si>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</si>
  <si>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</si>
  <si>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</si>
  <si>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</si>
  <si>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</si>
  <si>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</si>
  <si>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</si>
  <si>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</si>
  <si>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</si>
  <si>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</si>
  <si>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</si>
  <si>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</si>
  <si>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</si>
  <si>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</si>
  <si>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</si>
  <si>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</si>
  <si>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</si>
  <si>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</si>
  <si>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</si>
  <si>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</si>
  <si>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</si>
  <si>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</si>
  <si>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</si>
  <si>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</si>
  <si>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</si>
  <si>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</si>
  <si>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</si>
  <si>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</si>
  <si>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</si>
  <si>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</si>
  <si>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</si>
  <si>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</si>
  <si>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</si>
  <si>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</si>
  <si>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</si>
  <si>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</si>
  <si>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</si>
  <si>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</si>
  <si>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</si>
  <si>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</si>
  <si>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</si>
  <si>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</si>
  <si>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</si>
  <si>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</si>
  <si>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</si>
  <si>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</si>
  <si>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</si>
  <si>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</si>
  <si>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</si>
  <si>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</si>
  <si>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</si>
  <si>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</si>
  <si>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</si>
  <si>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</si>
  <si>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</si>
  <si>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</si>
  <si>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</si>
  <si>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</si>
  <si>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</si>
  <si>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</si>
  <si>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</si>
  <si>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</si>
  <si>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</si>
  <si>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</si>
  <si>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</si>
  <si>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</si>
  <si>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</si>
  <si>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</si>
  <si>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</si>
  <si>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</si>
  <si>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</si>
  <si>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</si>
  <si>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</si>
  <si>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</si>
  <si>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</si>
  <si>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</si>
  <si>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</si>
  <si>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</si>
  <si>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</si>
  <si>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</si>
  <si>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</si>
  <si>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</si>
  <si>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</si>
  <si>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</si>
  <si>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</si>
  <si>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</si>
  <si>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</si>
  <si>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</si>
  <si>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</si>
  <si>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</si>
  <si>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</si>
  <si>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</si>
  <si>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</si>
  <si>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</si>
  <si>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</si>
  <si>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</si>
  <si>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</si>
  <si>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</si>
  <si>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</si>
  <si>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</si>
  <si>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</si>
  <si>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</si>
  <si>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</si>
  <si>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</si>
  <si>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</si>
  <si>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</si>
  <si>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</si>
  <si>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</si>
  <si>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</si>
  <si>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</si>
  <si>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</si>
  <si>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</si>
  <si>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</si>
  <si>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</si>
  <si>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</si>
  <si>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</si>
  <si>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</si>
  <si>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</si>
  <si>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</si>
  <si>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</si>
  <si>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</si>
  <si>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</si>
  <si>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</si>
  <si>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</si>
  <si>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</si>
  <si>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</si>
  <si>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</si>
  <si>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</si>
  <si>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</si>
  <si>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</si>
  <si>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</si>
  <si>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</si>
  <si>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</si>
  <si>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</si>
  <si>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</si>
  <si>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</si>
  <si>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</si>
  <si>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</si>
  <si>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</si>
  <si>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</si>
  <si>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</si>
  <si>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</si>
  <si>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</si>
  <si>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</si>
  <si>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</si>
  <si>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</si>
  <si>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</si>
  <si>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</si>
  <si>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</si>
  <si>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</si>
  <si>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</si>
  <si>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</si>
  <si>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</si>
  <si>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</si>
  <si>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</si>
  <si>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</si>
  <si>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</si>
  <si>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</si>
  <si>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</si>
  <si>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</si>
  <si>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</si>
  <si>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</si>
  <si>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</si>
  <si>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</si>
  <si>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</si>
  <si>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</si>
  <si>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</si>
  <si>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</si>
  <si>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</si>
  <si>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</si>
  <si>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</si>
  <si>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</si>
  <si>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</si>
  <si>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</si>
  <si>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</si>
  <si>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</si>
  <si>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</si>
  <si>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</si>
  <si>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</si>
  <si>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</si>
  <si>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</si>
  <si>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</si>
  <si>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</si>
  <si>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</si>
  <si>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</si>
  <si>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</si>
  <si>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</si>
  <si>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</si>
  <si>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</si>
  <si>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</si>
  <si>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</si>
  <si>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</si>
  <si>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</si>
  <si>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</si>
  <si>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</si>
  <si>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</si>
  <si>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</si>
  <si>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</si>
  <si>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</si>
  <si>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</si>
  <si>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</si>
  <si>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</si>
  <si>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</si>
  <si>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</si>
  <si>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</si>
  <si>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</si>
  <si>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</si>
  <si>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</si>
  <si>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</si>
  <si>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</si>
  <si>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</si>
  <si>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</si>
  <si>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</si>
  <si>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</si>
  <si>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</si>
  <si>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</si>
  <si>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</si>
  <si>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</si>
  <si>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</si>
  <si>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</si>
  <si>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</si>
  <si>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</si>
  <si>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</si>
  <si>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</si>
  <si>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</si>
  <si>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</si>
  <si>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</si>
  <si>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</si>
  <si>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</si>
  <si>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</si>
  <si>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</si>
  <si>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</si>
  <si>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</si>
  <si>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</si>
  <si>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</si>
  <si>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</si>
  <si>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</si>
  <si>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</si>
  <si>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</si>
  <si>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</si>
  <si>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</si>
  <si>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</si>
  <si>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</si>
  <si>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</si>
  <si>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</si>
  <si>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</si>
  <si>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</si>
  <si>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</si>
  <si>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</si>
  <si>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</si>
  <si>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</si>
  <si>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</si>
  <si>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</si>
  <si>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</si>
  <si>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</si>
  <si>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</si>
  <si>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</si>
  <si>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</si>
  <si>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</si>
  <si>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</si>
  <si>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</si>
  <si>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</si>
  <si>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</si>
  <si>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</si>
  <si>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</si>
  <si>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</si>
  <si>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</si>
  <si>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</si>
  <si>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</si>
  <si>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</si>
  <si>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</si>
  <si>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</si>
  <si>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</si>
  <si>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</si>
  <si>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</si>
  <si>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</si>
  <si>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</si>
  <si>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</si>
  <si>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</si>
  <si>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</si>
  <si>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</si>
  <si>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</si>
  <si>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</si>
  <si>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</si>
  <si>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</si>
  <si>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</si>
  <si>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</si>
  <si>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</si>
  <si>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</si>
  <si>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</si>
  <si>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</si>
  <si>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</si>
  <si>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</si>
  <si>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</si>
  <si>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</si>
  <si>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</si>
  <si>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</si>
  <si>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</si>
  <si>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</si>
  <si>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</si>
  <si>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</si>
  <si>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</si>
  <si>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</si>
  <si>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</si>
  <si>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</si>
  <si>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</si>
  <si>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</si>
  <si>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</si>
  <si>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</si>
  <si>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</si>
  <si>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</si>
  <si>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</si>
  <si>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</si>
  <si>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</si>
  <si>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</si>
  <si>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</si>
  <si>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</si>
  <si>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</si>
  <si>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</si>
  <si>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</si>
  <si>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</si>
  <si>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</si>
  <si>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</si>
  <si>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</si>
  <si>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</si>
  <si>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</si>
  <si>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</si>
  <si>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</si>
  <si>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</si>
  <si>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</si>
  <si>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</si>
  <si>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</si>
  <si>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</si>
  <si>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</si>
  <si>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</si>
  <si>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</si>
  <si>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</si>
  <si>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</si>
  <si>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</si>
  <si>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</si>
  <si>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</si>
  <si>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</si>
  <si>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</si>
  <si>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</si>
  <si>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</si>
  <si>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</si>
  <si>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</si>
  <si>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</si>
  <si>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</si>
  <si>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</si>
  <si>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</si>
  <si>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</si>
  <si>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</si>
  <si>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</si>
  <si>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</si>
  <si>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</si>
  <si>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</si>
  <si>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</si>
  <si>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</si>
  <si>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</si>
  <si>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</si>
  <si>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</si>
  <si>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</si>
  <si>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</si>
  <si>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</si>
  <si>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</si>
  <si>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</si>
  <si>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</si>
  <si>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</si>
  <si>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</si>
  <si>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</si>
  <si>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</si>
  <si>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</si>
  <si>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</si>
  <si>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</si>
  <si>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</si>
  <si>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</si>
  <si>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</si>
  <si>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</si>
  <si>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</si>
  <si>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</si>
  <si>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</si>
  <si>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</si>
  <si>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</si>
  <si>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</si>
  <si>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</si>
  <si>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</si>
  <si>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</si>
  <si>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</si>
  <si>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</si>
  <si>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</si>
  <si>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</si>
  <si>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</si>
  <si>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</si>
  <si>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</si>
  <si>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</si>
  <si>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</si>
  <si>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</si>
  <si>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</si>
  <si>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</si>
  <si>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</si>
  <si>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</si>
  <si>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</si>
  <si>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</si>
  <si>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</si>
  <si>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</si>
  <si>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</si>
  <si>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</si>
  <si>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</si>
  <si>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</si>
  <si>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</si>
  <si>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</si>
  <si>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</si>
  <si>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</si>
  <si>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</si>
  <si>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</si>
  <si>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</si>
  <si>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</si>
  <si>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</si>
  <si>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</si>
  <si>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</si>
  <si>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</si>
  <si>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</si>
  <si>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</si>
  <si>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</si>
  <si>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</si>
  <si>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</si>
  <si>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</si>
  <si>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</si>
  <si>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</si>
  <si>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</si>
  <si>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</si>
  <si>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</si>
  <si>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</si>
  <si>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</si>
  <si>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</si>
  <si>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</si>
  <si>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</si>
  <si>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</si>
  <si>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</si>
  <si>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</si>
  <si>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</si>
  <si>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</si>
  <si>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</si>
  <si>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</si>
  <si>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</si>
  <si>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</si>
  <si>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</si>
  <si>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</si>
  <si>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</si>
  <si>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</si>
  <si>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</si>
  <si>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</si>
  <si>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</si>
  <si>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</si>
  <si>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</si>
  <si>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</si>
  <si>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</si>
  <si>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</si>
  <si>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</si>
  <si>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</si>
  <si>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</si>
  <si>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</si>
  <si>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</si>
  <si>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</si>
  <si>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</si>
  <si>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</si>
  <si>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</si>
  <si>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</si>
  <si>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</si>
  <si>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</si>
  <si>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</si>
  <si>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</si>
  <si>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</si>
  <si>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</si>
  <si>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</si>
  <si>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</si>
  <si>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</si>
  <si>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</si>
  <si>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</si>
  <si>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</si>
  <si>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</si>
  <si>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</si>
  <si>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</si>
  <si>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</si>
  <si>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</si>
  <si>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</si>
  <si>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</si>
  <si>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</si>
  <si>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</si>
  <si>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</si>
  <si>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</si>
  <si>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</si>
  <si>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</si>
  <si>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</si>
  <si>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</si>
  <si>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</si>
  <si>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</si>
  <si>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</si>
  <si>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</si>
  <si>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</si>
  <si>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</si>
  <si>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</si>
  <si>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</si>
  <si>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</si>
  <si>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</si>
  <si>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</si>
  <si>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</si>
  <si>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</si>
  <si>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</si>
  <si>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</si>
  <si>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</si>
  <si>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</si>
  <si>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</si>
  <si>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</si>
  <si>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</si>
  <si>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</si>
  <si>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</si>
  <si>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</si>
  <si>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</si>
  <si>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</si>
  <si>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</si>
  <si>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</si>
  <si>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</si>
  <si>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</si>
  <si>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</si>
  <si>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</si>
  <si>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</si>
  <si>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</si>
  <si>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</si>
  <si>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</si>
  <si>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</si>
  <si>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</si>
  <si>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</si>
  <si>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</si>
  <si>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</si>
  <si>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</si>
  <si>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</si>
  <si>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</si>
  <si>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</si>
  <si>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</si>
  <si>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</si>
  <si>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</si>
  <si>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</si>
  <si>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</si>
  <si>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</si>
  <si>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</si>
  <si>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</si>
  <si>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</si>
  <si>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</si>
  <si>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</si>
  <si>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</si>
  <si>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</si>
  <si>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</si>
  <si>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</si>
  <si>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</si>
  <si>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</si>
  <si>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</si>
  <si>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</si>
  <si>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</si>
  <si>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</si>
  <si>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</si>
  <si>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</si>
  <si>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</si>
  <si>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</si>
  <si>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</si>
  <si>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</si>
  <si>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</si>
  <si>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</si>
  <si>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</si>
  <si>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</si>
  <si>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</si>
  <si>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</si>
  <si>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</si>
  <si>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</si>
  <si>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</si>
  <si>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</si>
  <si>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</si>
  <si>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</si>
  <si>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</si>
  <si>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</si>
  <si>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</si>
  <si>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</si>
  <si>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</si>
  <si>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</si>
  <si>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</si>
  <si>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</si>
  <si>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</si>
  <si>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</si>
  <si>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</si>
  <si>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</si>
  <si>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</si>
  <si>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</si>
  <si>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</si>
  <si>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</si>
  <si>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</si>
  <si>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</si>
  <si>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</si>
  <si>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</si>
  <si>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</si>
  <si>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</si>
  <si>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</si>
  <si>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</si>
  <si>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</si>
  <si>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</si>
  <si>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</si>
  <si>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</si>
  <si>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</si>
  <si>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</si>
  <si>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</si>
  <si>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</si>
  <si>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</si>
  <si>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</si>
  <si>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</si>
  <si>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</si>
  <si>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</si>
  <si>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</si>
  <si>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</si>
  <si>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</si>
  <si>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</si>
  <si>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</si>
  <si>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</si>
  <si>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</si>
  <si>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</si>
  <si>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</si>
  <si>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</si>
  <si>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</si>
  <si>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</si>
  <si>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</si>
  <si>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</si>
  <si>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</si>
  <si>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</si>
  <si>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</si>
  <si>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</si>
  <si>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</si>
  <si>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</si>
  <si>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</si>
  <si>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</si>
  <si>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</si>
  <si>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</si>
  <si>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</si>
  <si>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</si>
  <si>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</si>
  <si>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</si>
  <si>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</si>
  <si>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</si>
  <si>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</si>
  <si>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</si>
  <si>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</si>
  <si>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</si>
  <si>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</si>
  <si>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</si>
  <si>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</si>
  <si>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</si>
  <si>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</si>
  <si>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</si>
  <si>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</si>
  <si>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</si>
  <si>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</si>
  <si>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</si>
  <si>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</si>
  <si>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</si>
  <si>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</si>
  <si>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</si>
  <si>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</si>
  <si>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</si>
  <si>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</si>
  <si>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</si>
  <si>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</si>
  <si>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</si>
  <si>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</si>
  <si>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</si>
  <si>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</si>
  <si>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</si>
  <si>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</si>
  <si>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</si>
  <si>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</si>
  <si>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</si>
  <si>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</si>
  <si>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</si>
  <si>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</si>
  <si>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</si>
  <si>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</si>
  <si>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</si>
  <si>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</si>
  <si>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</si>
  <si>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</si>
  <si>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</si>
  <si>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</si>
  <si>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</si>
  <si>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</si>
  <si>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</si>
  <si>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</si>
  <si>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</si>
  <si>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</si>
  <si>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</si>
  <si>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</si>
  <si>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</si>
  <si>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</si>
  <si>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</si>
  <si>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</si>
  <si>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</si>
  <si>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</si>
  <si>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</si>
  <si>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</si>
  <si>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</si>
  <si>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</si>
  <si>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</si>
  <si>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</si>
  <si>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</si>
  <si>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</si>
  <si>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</si>
  <si>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</si>
  <si>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</si>
  <si>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</si>
  <si>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</si>
  <si>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</si>
  <si>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</si>
  <si>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</si>
  <si>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</si>
  <si>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</si>
  <si>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</si>
  <si>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</si>
  <si>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</si>
  <si>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</si>
  <si>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</si>
  <si>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</si>
  <si>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</si>
  <si>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</si>
  <si>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</si>
  <si>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</si>
  <si>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</si>
  <si>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</si>
  <si>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</si>
  <si>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</si>
  <si>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</si>
  <si>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</si>
  <si>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</si>
  <si>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</si>
  <si>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</si>
  <si>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</si>
  <si>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</si>
  <si>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</si>
  <si>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</si>
  <si>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</si>
  <si>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</si>
  <si>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</si>
  <si>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</si>
  <si>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</si>
  <si>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</si>
  <si>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</si>
  <si>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</si>
  <si>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</si>
  <si>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</si>
  <si>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</si>
  <si>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</si>
  <si>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</si>
  <si>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</si>
  <si>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</si>
  <si>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</si>
  <si>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</si>
  <si>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</si>
  <si>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</si>
  <si>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</si>
  <si>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</si>
  <si>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</si>
  <si>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</si>
  <si>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</si>
  <si>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</si>
  <si>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</si>
  <si>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</si>
  <si>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</si>
  <si>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</si>
  <si>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</si>
  <si>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</si>
  <si>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</si>
  <si>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</si>
  <si>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</si>
  <si>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</si>
  <si>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</si>
  <si>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</si>
  <si>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</si>
  <si>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</si>
  <si>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</si>
  <si>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</si>
  <si>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</si>
  <si>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</si>
  <si>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</si>
  <si>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</si>
  <si>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</si>
  <si>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</si>
  <si>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</si>
  <si>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</si>
  <si>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</si>
  <si>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</si>
  <si>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</si>
  <si>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</si>
  <si>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</si>
  <si>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</si>
  <si>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</si>
  <si>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</si>
  <si>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</si>
  <si>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</si>
  <si>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</si>
  <si>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</si>
  <si>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</si>
  <si>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</si>
  <si>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</si>
  <si>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</si>
  <si>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</si>
  <si>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</si>
  <si>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</si>
  <si>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</si>
  <si>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</si>
  <si>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</si>
  <si>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</si>
  <si>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</si>
  <si>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</si>
  <si>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</si>
  <si>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</si>
  <si>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</si>
  <si>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</si>
  <si>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</si>
  <si>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</si>
  <si>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</si>
  <si>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</si>
  <si>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</si>
  <si>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</si>
  <si>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</si>
  <si>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</si>
  <si>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</si>
  <si>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</si>
  <si>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</si>
  <si>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</si>
  <si>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</si>
  <si>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</si>
  <si>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</si>
  <si>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</si>
  <si>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</si>
  <si>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</si>
  <si>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</si>
  <si>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</si>
  <si>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</si>
  <si>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</si>
  <si>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</si>
  <si>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</si>
  <si>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</si>
  <si>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</si>
  <si>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</si>
  <si>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</si>
  <si>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</si>
  <si>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</si>
  <si>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</si>
  <si>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</si>
  <si>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</si>
  <si>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</si>
  <si>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</si>
  <si>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</si>
  <si>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</si>
  <si>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</si>
  <si>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</si>
  <si>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</si>
  <si>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</si>
  <si>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</si>
  <si>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</si>
  <si>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</si>
  <si>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</si>
  <si>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</si>
  <si>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</si>
  <si>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</si>
  <si>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</si>
  <si>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</si>
  <si>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</si>
  <si>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</si>
  <si>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</si>
  <si>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</si>
  <si>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</si>
  <si>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</si>
  <si>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</si>
  <si>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</si>
  <si>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</si>
  <si>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</si>
  <si>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</si>
  <si>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</si>
  <si>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</si>
  <si>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</si>
  <si>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</si>
  <si>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</si>
  <si>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</si>
  <si>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</si>
  <si>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</si>
  <si>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</si>
  <si>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</si>
  <si>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</si>
  <si>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</si>
  <si>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</si>
  <si>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</si>
  <si>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</si>
  <si>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</si>
  <si>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</si>
  <si>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</si>
  <si>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</si>
  <si>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</si>
  <si>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</si>
  <si>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</si>
  <si>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</si>
  <si>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</si>
  <si>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</si>
  <si>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</si>
  <si>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</si>
  <si>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</si>
  <si>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</si>
  <si>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</si>
  <si>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</si>
  <si>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</si>
  <si>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</si>
  <si>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</si>
  <si>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</si>
  <si>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</si>
  <si>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</si>
  <si>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</si>
  <si>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</si>
  <si>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</si>
  <si>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</si>
  <si>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</si>
  <si>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</si>
  <si>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</si>
  <si>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</si>
  <si>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</si>
  <si>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</si>
  <si>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</si>
  <si>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</si>
  <si>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</si>
  <si>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</si>
  <si>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</si>
  <si>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</si>
  <si>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</si>
  <si>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</si>
  <si>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</si>
  <si>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</si>
  <si>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</si>
  <si>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</si>
  <si>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</si>
  <si>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</si>
  <si>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</si>
  <si>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</si>
  <si>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</si>
  <si>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</si>
  <si>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</si>
  <si>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</si>
  <si>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</si>
  <si>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</si>
  <si>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</si>
  <si>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</si>
  <si>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</si>
  <si>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</si>
  <si>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</si>
  <si>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</si>
  <si>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</si>
  <si>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</si>
  <si>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</si>
  <si>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</si>
  <si>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</si>
  <si>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</si>
  <si>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</si>
  <si>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</si>
  <si>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</si>
  <si>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</si>
  <si>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</si>
  <si>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</si>
  <si>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</si>
  <si>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</si>
  <si>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</si>
  <si>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</si>
  <si>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</si>
  <si>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</si>
  <si>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</si>
  <si>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</si>
  <si>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</si>
  <si>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</si>
  <si>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</si>
  <si>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</si>
  <si>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</si>
  <si>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</si>
  <si>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</si>
  <si>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</si>
  <si>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</si>
  <si>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</si>
  <si>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</si>
  <si>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</si>
  <si>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</si>
  <si>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</si>
  <si>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</si>
  <si>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</si>
  <si>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</si>
  <si>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</si>
  <si>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</si>
  <si>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</si>
  <si>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</si>
  <si>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</si>
  <si>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</si>
  <si>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</si>
  <si>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</si>
  <si>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</si>
  <si>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</si>
  <si>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</si>
  <si>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</si>
  <si>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</si>
  <si>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</si>
  <si>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</si>
  <si>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</si>
  <si>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</si>
  <si>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</si>
  <si>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</si>
  <si>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</si>
  <si>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</si>
  <si>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</si>
  <si>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</si>
  <si>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</si>
  <si>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</si>
  <si>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</si>
  <si>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</si>
  <si>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</si>
  <si>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</si>
  <si>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</si>
  <si>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</si>
  <si>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</si>
  <si>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</si>
  <si>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</si>
  <si>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</si>
  <si>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</si>
  <si>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</si>
  <si>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</si>
  <si>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</si>
  <si>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</si>
  <si>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</si>
  <si>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</si>
  <si>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</si>
  <si>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</si>
  <si>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</si>
  <si>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</si>
  <si>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</si>
  <si>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</si>
  <si>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</si>
  <si>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</si>
  <si>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</si>
  <si>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</si>
  <si>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</si>
  <si>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</si>
  <si>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</si>
  <si>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</si>
  <si>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</si>
  <si>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</si>
  <si>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</si>
  <si>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</si>
  <si>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</si>
  <si>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</si>
  <si>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</si>
  <si>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</si>
  <si>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</si>
  <si>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</si>
  <si>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</si>
  <si>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</si>
  <si>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</si>
  <si>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</si>
  <si>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</si>
  <si>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</si>
  <si>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</si>
  <si>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</si>
  <si>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</si>
  <si>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</si>
  <si>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</si>
  <si>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</si>
  <si>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</si>
  <si>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</si>
  <si>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</si>
  <si>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</si>
  <si>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</si>
  <si>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</si>
  <si>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</si>
  <si>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</si>
  <si>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</si>
  <si>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</si>
  <si>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</si>
  <si>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</si>
  <si>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</si>
  <si>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</si>
  <si>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</si>
  <si>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</si>
  <si>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</si>
  <si>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</si>
  <si>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</si>
  <si>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</si>
  <si>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</si>
  <si>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</si>
  <si>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</si>
  <si>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</si>
  <si>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</si>
  <si>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</si>
  <si>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</si>
  <si>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</si>
  <si>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</si>
  <si>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</si>
  <si>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</si>
  <si>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</si>
  <si>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</si>
  <si>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</si>
  <si>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</si>
  <si>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</si>
  <si>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</si>
  <si>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</si>
  <si>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</si>
  <si>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</si>
  <si>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</si>
  <si>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</si>
  <si>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</si>
  <si>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</si>
  <si>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</si>
  <si>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</si>
  <si>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</si>
  <si>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</si>
  <si>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</si>
  <si>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</si>
  <si>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</si>
  <si>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</si>
  <si>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</si>
  <si>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</si>
  <si>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</si>
  <si>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</si>
  <si>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</si>
  <si>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</si>
  <si>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</si>
  <si>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</si>
  <si>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</si>
  <si>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</si>
  <si>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</si>
  <si>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</si>
  <si>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</si>
  <si>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</si>
  <si>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</si>
  <si>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</si>
  <si>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</si>
  <si>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</si>
  <si>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</si>
  <si>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</si>
  <si>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</si>
  <si>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</si>
  <si>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</si>
  <si>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</si>
  <si>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</si>
  <si>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</si>
  <si>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</si>
  <si>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</si>
  <si>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</si>
  <si>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</si>
  <si>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</si>
  <si>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</si>
  <si>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</si>
  <si>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</si>
  <si>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</si>
  <si>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</si>
  <si>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</si>
  <si>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</si>
  <si>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</si>
  <si>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</si>
  <si>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</si>
  <si>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</si>
  <si>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</si>
  <si>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</si>
  <si>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</si>
  <si>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</si>
  <si>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</si>
  <si>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</si>
  <si>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</si>
  <si>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</si>
  <si>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</si>
  <si>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</si>
  <si>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</si>
  <si>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</si>
  <si>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</si>
  <si>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</si>
  <si>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</si>
  <si>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</si>
  <si>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</si>
  <si>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</si>
  <si>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</si>
  <si>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</si>
  <si>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</si>
  <si>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</si>
  <si>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</si>
  <si>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</si>
  <si>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</si>
  <si>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</si>
  <si>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</si>
  <si>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</si>
  <si>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</si>
  <si>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</si>
  <si>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</si>
  <si>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</si>
  <si>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</si>
  <si>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</si>
  <si>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</si>
  <si>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</si>
  <si>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</si>
  <si>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</si>
  <si>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</si>
  <si>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</si>
  <si>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</si>
  <si>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</si>
  <si>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</si>
  <si>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</si>
  <si>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</si>
  <si>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</si>
  <si>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</si>
  <si>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</si>
  <si>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</si>
  <si>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</si>
  <si>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</si>
  <si>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</si>
  <si>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</si>
  <si>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</si>
  <si>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</si>
  <si>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</si>
  <si>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</si>
  <si>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</si>
  <si>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</si>
  <si>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</si>
  <si>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</si>
  <si>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</si>
  <si>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</si>
  <si>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</si>
  <si>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</si>
  <si>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</si>
  <si>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</si>
  <si>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</si>
  <si>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</si>
  <si>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</si>
  <si>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</si>
  <si>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</si>
  <si>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</si>
  <si>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</si>
  <si>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</si>
  <si>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</si>
  <si>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</si>
  <si>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</si>
  <si>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</si>
  <si>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</si>
  <si>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</si>
  <si>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</si>
  <si>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</si>
  <si>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</si>
  <si>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</si>
  <si>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</si>
  <si>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</si>
  <si>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</si>
  <si>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</si>
  <si>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</si>
  <si>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</si>
  <si>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</si>
  <si>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</si>
  <si>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</si>
  <si>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</si>
  <si>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</si>
  <si>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</si>
  <si>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</si>
  <si>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</si>
  <si>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</si>
  <si>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</si>
  <si>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</si>
  <si>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</si>
  <si>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</si>
  <si>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</si>
  <si>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</si>
  <si>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</si>
  <si>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</si>
  <si>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</si>
  <si>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</si>
  <si>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</si>
  <si>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</si>
  <si>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</si>
  <si>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</si>
  <si>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</si>
  <si>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</si>
  <si>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</si>
  <si>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</si>
  <si>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</si>
  <si>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</si>
  <si>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</si>
  <si>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</si>
  <si>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</si>
  <si>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</si>
  <si>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</si>
  <si>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</si>
  <si>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</si>
  <si>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</si>
  <si>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</si>
  <si>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</si>
  <si>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</si>
  <si>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</si>
  <si>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</si>
  <si>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</si>
  <si>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</si>
  <si>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</si>
  <si>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</si>
  <si>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</si>
  <si>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</si>
  <si>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</si>
  <si>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</si>
  <si>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</si>
  <si>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</si>
  <si>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</si>
  <si>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</si>
  <si>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</si>
  <si>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</si>
  <si>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</si>
  <si>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</si>
  <si>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</si>
  <si>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</si>
  <si>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</si>
  <si>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</si>
  <si>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</si>
  <si>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</si>
  <si>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</si>
  <si>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</si>
  <si>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</si>
  <si>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</si>
  <si>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</si>
  <si>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</si>
  <si>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</si>
  <si>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</si>
  <si>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</si>
  <si>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</si>
  <si>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</si>
  <si>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</si>
  <si>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</si>
  <si>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</si>
  <si>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</si>
  <si>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</si>
  <si>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</si>
  <si>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</si>
  <si>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</si>
  <si>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</si>
  <si>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</si>
  <si>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</si>
  <si>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</si>
  <si>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</si>
  <si>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</si>
  <si>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</si>
  <si>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</si>
  <si>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</si>
  <si>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</si>
  <si>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</si>
  <si>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</si>
  <si>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</si>
  <si>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</si>
  <si>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</si>
  <si>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</si>
  <si>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</si>
  <si>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</si>
  <si>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</si>
  <si>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</si>
  <si>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</si>
  <si>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</si>
  <si>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</si>
  <si>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</si>
  <si>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</si>
  <si>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</si>
  <si>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</si>
  <si>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</si>
  <si>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</si>
  <si>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</si>
  <si>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</si>
  <si>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</si>
  <si>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</si>
  <si>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</si>
  <si>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</si>
  <si>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</si>
  <si>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</si>
  <si>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</si>
  <si>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</si>
  <si>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</si>
  <si>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</si>
  <si>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</si>
  <si>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</si>
  <si>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</si>
  <si>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</si>
  <si>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</si>
  <si>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</si>
  <si>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</si>
  <si>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</si>
  <si>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</si>
  <si>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</si>
  <si>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</si>
  <si>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</si>
  <si>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</si>
  <si>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</si>
  <si>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</si>
  <si>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</si>
  <si>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</si>
  <si>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</si>
  <si>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</si>
  <si>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</si>
  <si>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</si>
  <si>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</si>
  <si>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</si>
  <si>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</si>
  <si>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</si>
  <si>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</si>
  <si>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</si>
  <si>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</si>
  <si>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</si>
  <si>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</si>
  <si>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</si>
  <si>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</si>
  <si>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</si>
  <si>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</si>
  <si>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</si>
  <si>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</si>
  <si>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</si>
  <si>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</si>
  <si>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</si>
  <si>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</si>
  <si>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</si>
  <si>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</si>
  <si>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</si>
  <si>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</si>
  <si>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</si>
  <si>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</si>
  <si>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</si>
  <si>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</si>
  <si>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</si>
  <si>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</si>
  <si>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</si>
  <si>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</si>
  <si>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</si>
  <si>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</si>
  <si>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</si>
  <si>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</si>
  <si>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</si>
  <si>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</si>
  <si>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</si>
  <si>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</si>
  <si>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</si>
  <si>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</si>
  <si>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</si>
  <si>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</si>
  <si>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</si>
  <si>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</si>
  <si>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</si>
  <si>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</si>
  <si>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</si>
  <si>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</si>
  <si>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</si>
  <si>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</si>
  <si>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</si>
  <si>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</si>
  <si>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</si>
  <si>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</si>
  <si>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</si>
  <si>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</si>
  <si>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</si>
  <si>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</si>
  <si>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</si>
  <si>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</si>
  <si>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</si>
  <si>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</si>
  <si>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</si>
  <si>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</si>
  <si>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</si>
  <si>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</si>
  <si>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</si>
  <si>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</si>
  <si>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</si>
  <si>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</si>
  <si>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</si>
  <si>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</si>
  <si>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</si>
  <si>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</si>
  <si>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</si>
  <si>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</si>
  <si>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</si>
  <si>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</si>
  <si>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</si>
  <si>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</si>
  <si>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</si>
  <si>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</si>
  <si>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</si>
  <si>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</si>
  <si>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</si>
  <si>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</si>
  <si>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</si>
  <si>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</si>
  <si>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</si>
  <si>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</si>
  <si>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</si>
  <si>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</si>
  <si>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</si>
  <si>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</si>
  <si>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</si>
  <si>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</si>
  <si>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</si>
  <si>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</si>
  <si>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</si>
  <si>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</si>
  <si>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</si>
  <si>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</si>
  <si>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</si>
  <si>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</si>
  <si>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</si>
  <si>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</si>
  <si>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</si>
  <si>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</si>
  <si>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</si>
  <si>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</si>
  <si>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</si>
  <si>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</si>
  <si>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</si>
  <si>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</si>
  <si>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</si>
  <si>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</si>
  <si>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</si>
  <si>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</si>
  <si>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</si>
  <si>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</si>
  <si>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</si>
  <si>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</si>
  <si>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</si>
  <si>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</si>
  <si>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</si>
  <si>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</si>
  <si>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</si>
  <si>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</si>
  <si>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</si>
  <si>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</si>
  <si>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</si>
  <si>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</si>
  <si>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</si>
  <si>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</si>
  <si>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</si>
  <si>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</si>
  <si>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</si>
  <si>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</si>
  <si>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</si>
  <si>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</si>
  <si>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</si>
  <si>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</si>
  <si>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</si>
  <si>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</si>
  <si>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</si>
  <si>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</si>
  <si>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</si>
  <si>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</si>
  <si>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</si>
  <si>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</si>
  <si>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</si>
  <si>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</si>
  <si>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</si>
  <si>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</si>
  <si>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</si>
  <si>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</si>
  <si>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</si>
  <si>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</si>
  <si>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</si>
  <si>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</si>
  <si>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</si>
  <si>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</si>
  <si>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</si>
  <si>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</si>
  <si>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</si>
  <si>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</si>
  <si>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</si>
  <si>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</si>
  <si>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</si>
  <si>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</si>
  <si>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</si>
  <si>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</si>
  <si>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</si>
  <si>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</si>
  <si>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</si>
  <si>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</si>
  <si>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</si>
  <si>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</si>
  <si>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</si>
  <si>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</si>
  <si>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</si>
  <si>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</si>
  <si>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</si>
  <si>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</si>
  <si>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</si>
  <si>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</si>
  <si>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</si>
  <si>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</si>
  <si>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</si>
  <si>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</si>
  <si>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</si>
  <si>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</si>
  <si>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</si>
  <si>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</si>
  <si>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</si>
  <si>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</si>
  <si>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</si>
  <si>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</si>
  <si>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</si>
  <si>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</si>
  <si>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</si>
  <si>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</si>
  <si>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</si>
  <si>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</si>
  <si>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</si>
  <si>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</si>
  <si>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</si>
  <si>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</si>
  <si>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</si>
  <si>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</si>
  <si>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</si>
  <si>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</si>
  <si>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</si>
  <si>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</si>
  <si>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</si>
  <si>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</si>
  <si>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</si>
  <si>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</si>
  <si>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</si>
  <si>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</si>
  <si>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</si>
  <si>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</si>
  <si>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</si>
  <si>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</si>
  <si>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</si>
  <si>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</si>
  <si>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</si>
  <si>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</si>
  <si>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</si>
  <si>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</si>
  <si>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</si>
  <si>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</si>
  <si>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</si>
  <si>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</si>
  <si>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</si>
  <si>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</si>
  <si>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</si>
  <si>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</si>
  <si>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</si>
  <si>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</si>
  <si>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</si>
  <si>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</si>
  <si>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</si>
  <si>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</si>
  <si>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</si>
  <si>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</si>
  <si>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</si>
  <si>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</si>
  <si>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</si>
  <si>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</si>
  <si>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</si>
  <si>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</si>
  <si>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</si>
  <si>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</si>
  <si>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</si>
  <si>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</si>
  <si>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</si>
  <si>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</si>
  <si>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</si>
  <si>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</si>
  <si>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</si>
  <si>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</si>
  <si>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</si>
  <si>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</si>
  <si>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</si>
  <si>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</si>
  <si>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</si>
  <si>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</si>
  <si>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</si>
  <si>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</si>
  <si>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</si>
  <si>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</si>
  <si>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</si>
  <si>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</si>
  <si>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</si>
  <si>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</si>
  <si>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</si>
  <si>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</si>
  <si>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</si>
  <si>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</si>
  <si>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</si>
  <si>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</si>
  <si>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</si>
  <si>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</si>
  <si>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</si>
  <si>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</si>
  <si>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</si>
  <si>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</si>
  <si>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</si>
  <si>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</si>
  <si>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</si>
  <si>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</si>
  <si>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</si>
  <si>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</si>
  <si>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</si>
  <si>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</si>
  <si>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</si>
  <si>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</si>
  <si>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</si>
  <si>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</si>
  <si>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</si>
  <si>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</si>
  <si>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</si>
  <si>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</si>
  <si>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</si>
  <si>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</si>
  <si>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</si>
  <si>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</si>
  <si>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</si>
  <si>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</si>
  <si>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</si>
  <si>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</si>
  <si>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</si>
  <si>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</si>
  <si>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</si>
  <si>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</si>
  <si>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</si>
  <si>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</si>
  <si>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</si>
  <si>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</si>
  <si>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</si>
  <si>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</si>
  <si>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</si>
  <si>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</si>
  <si>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</si>
  <si>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</si>
  <si>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</si>
  <si>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</si>
  <si>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</si>
  <si>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</si>
  <si>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</si>
  <si>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</si>
  <si>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</si>
  <si>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</si>
  <si>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</si>
  <si>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</si>
  <si>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</si>
  <si>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</si>
  <si>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</si>
  <si>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</si>
  <si>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</si>
  <si>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</si>
  <si>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</si>
  <si>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</si>
  <si>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</si>
  <si>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</si>
  <si>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</si>
  <si>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</si>
  <si>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</si>
  <si>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</si>
  <si>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</si>
  <si>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</si>
  <si>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</si>
  <si>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</si>
  <si>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</si>
  <si>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</si>
  <si>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</si>
  <si>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</si>
  <si>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</si>
  <si>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</si>
  <si>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</si>
  <si>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</si>
  <si>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</si>
  <si>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</si>
  <si>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</si>
  <si>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</si>
  <si>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</si>
  <si>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</si>
  <si>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</si>
  <si>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</si>
  <si>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</si>
  <si>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</si>
  <si>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</si>
  <si>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</si>
  <si>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</si>
  <si>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</si>
  <si>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</si>
  <si>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</si>
  <si>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</si>
  <si>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</si>
  <si>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</si>
  <si>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</si>
  <si>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</si>
  <si>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</si>
  <si>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</si>
  <si>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</si>
  <si>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</si>
  <si>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</si>
  <si>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</si>
  <si>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</si>
  <si>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</si>
  <si>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</si>
  <si>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</si>
  <si>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</si>
  <si>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</si>
  <si>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</si>
  <si>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</si>
  <si>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</si>
  <si>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</si>
  <si>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</si>
  <si>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</si>
  <si>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</si>
  <si>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</si>
  <si>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</si>
  <si>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</si>
  <si>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</si>
  <si>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</si>
  <si>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</si>
  <si>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</si>
  <si>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</si>
  <si>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</si>
  <si>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</si>
  <si>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</si>
  <si>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</si>
  <si>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</si>
  <si>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</si>
  <si>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</si>
  <si>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</si>
  <si>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</si>
  <si>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</si>
  <si>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</si>
  <si>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</si>
  <si>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</si>
  <si>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</si>
  <si>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</si>
  <si>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</si>
  <si>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</si>
  <si>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</si>
  <si>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</si>
  <si>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</si>
  <si>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</si>
  <si>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</si>
  <si>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</si>
  <si>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</si>
  <si>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</si>
  <si>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</si>
  <si>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</si>
  <si>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</si>
  <si>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</si>
  <si>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</si>
  <si>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</si>
  <si>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</si>
  <si>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</si>
  <si>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</si>
  <si>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</si>
  <si>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</si>
  <si>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</si>
  <si>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</si>
  <si>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</si>
  <si>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</si>
  <si>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</si>
  <si>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</si>
  <si>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</si>
  <si>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</si>
  <si>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</si>
  <si>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</si>
  <si>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</si>
  <si>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</si>
  <si>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</si>
  <si>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</si>
  <si>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</si>
  <si>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</si>
  <si>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</si>
  <si>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</si>
  <si>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</si>
  <si>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</si>
  <si>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</si>
  <si>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</si>
  <si>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</si>
  <si>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</si>
  <si>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</si>
  <si>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</si>
  <si>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</si>
  <si>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</si>
  <si>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</si>
  <si>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</si>
  <si>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</si>
  <si>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</si>
  <si>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</si>
  <si>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</si>
  <si>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</si>
  <si>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</si>
  <si>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</si>
  <si>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</si>
  <si>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</si>
  <si>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</si>
  <si>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</si>
  <si>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</si>
  <si>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</si>
  <si>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</si>
  <si>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</si>
  <si>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</si>
  <si>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</si>
  <si>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</si>
  <si>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</si>
  <si>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</si>
  <si>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</si>
  <si>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</si>
  <si>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</si>
  <si>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</si>
  <si>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</si>
  <si>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</si>
  <si>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</si>
  <si>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</si>
  <si>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</si>
  <si>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</si>
  <si>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</si>
  <si>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</si>
  <si>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</si>
  <si>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</si>
  <si>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</si>
  <si>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</si>
  <si>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</si>
  <si>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</si>
  <si>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</si>
  <si>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</si>
  <si>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</si>
  <si>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</si>
  <si>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</si>
  <si>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</si>
  <si>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</si>
  <si>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</si>
  <si>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</si>
  <si>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</si>
  <si>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</si>
  <si>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</si>
  <si>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</si>
  <si>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</si>
  <si>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</si>
  <si>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</si>
  <si>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</si>
  <si>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</si>
  <si>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</si>
  <si>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</si>
  <si>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</si>
  <si>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</si>
  <si>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</si>
  <si>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</si>
  <si>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</si>
  <si>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</si>
  <si>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</si>
  <si>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</si>
  <si>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</si>
  <si>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</si>
  <si>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</si>
  <si>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</si>
  <si>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</si>
  <si>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</si>
  <si>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</si>
  <si>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</si>
  <si>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</si>
  <si>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</si>
  <si>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</si>
  <si>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</si>
  <si>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</si>
  <si>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</si>
  <si>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</si>
  <si>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</si>
  <si>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</si>
  <si>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</si>
  <si>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</si>
  <si>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</si>
  <si>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</si>
  <si>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</si>
  <si>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</si>
  <si>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</si>
  <si>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</si>
  <si>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</si>
  <si>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</si>
  <si>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</si>
  <si>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</si>
  <si>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</si>
  <si>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</si>
  <si>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</si>
  <si>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</si>
  <si>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</si>
  <si>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</si>
  <si>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</si>
  <si>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</si>
  <si>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</si>
  <si>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</si>
  <si>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</si>
  <si>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</si>
  <si>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</si>
  <si>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</si>
  <si>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</si>
  <si>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</si>
  <si>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</si>
  <si>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</si>
  <si>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</si>
  <si>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</si>
  <si>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</si>
  <si>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</si>
  <si>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</si>
  <si>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</si>
  <si>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</si>
  <si>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</si>
  <si>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</si>
  <si>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</si>
  <si>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</si>
  <si>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</si>
  <si>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</si>
  <si>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</si>
  <si>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</si>
  <si>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</si>
  <si>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</si>
  <si>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</si>
  <si>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</si>
  <si>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</si>
  <si>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</si>
  <si>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</si>
  <si>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</si>
  <si>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</si>
  <si>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</si>
  <si>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</si>
  <si>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</si>
  <si>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</si>
  <si>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</si>
  <si>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</si>
  <si>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</si>
  <si>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</si>
  <si>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</si>
  <si>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</si>
  <si>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</si>
  <si>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</si>
  <si>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</si>
  <si>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</si>
  <si>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</si>
  <si>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</si>
  <si>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</si>
  <si>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</si>
  <si>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</si>
  <si>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</si>
  <si>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</si>
  <si>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</si>
  <si>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</si>
  <si>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</si>
  <si>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</si>
  <si>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</si>
  <si>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</si>
  <si>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</si>
  <si>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</si>
  <si>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</si>
  <si>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</si>
  <si>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</si>
  <si>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</si>
  <si>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</si>
  <si>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</si>
  <si>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</si>
  <si>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</si>
  <si>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</si>
  <si>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</si>
  <si>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</si>
  <si>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</si>
  <si>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</si>
  <si>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</si>
  <si>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</si>
  <si>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</si>
  <si>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</si>
  <si>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</si>
  <si>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</si>
  <si>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</si>
  <si>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</si>
  <si>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</si>
  <si>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</si>
  <si>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</si>
  <si>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</si>
  <si>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</si>
  <si>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</si>
  <si>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</si>
  <si>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</si>
  <si>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</si>
  <si>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</si>
  <si>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</si>
  <si>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</si>
  <si>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</si>
  <si>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</si>
  <si>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</si>
  <si>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</si>
  <si>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</si>
  <si>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</si>
  <si>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</si>
  <si>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</si>
  <si>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</si>
  <si>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</si>
  <si>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</si>
  <si>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</si>
  <si>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</si>
  <si>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</si>
  <si>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</si>
  <si>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</si>
  <si>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</si>
  <si>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</si>
  <si>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</si>
  <si>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</si>
  <si>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</si>
  <si>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</si>
  <si>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</si>
  <si>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</si>
  <si>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</si>
  <si>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</si>
  <si>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</si>
  <si>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</si>
  <si>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</si>
  <si>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</si>
  <si>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</si>
  <si>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</si>
  <si>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</si>
  <si>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</si>
  <si>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</si>
  <si>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</si>
  <si>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</si>
  <si>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</si>
  <si>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</si>
  <si>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</si>
  <si>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</si>
  <si>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</si>
  <si>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</si>
  <si>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</si>
  <si>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</si>
  <si>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</si>
  <si>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</si>
  <si>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</si>
  <si>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</si>
  <si>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</si>
  <si>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</si>
  <si>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</si>
  <si>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</si>
  <si>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</si>
  <si>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</si>
  <si>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</si>
  <si>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</si>
  <si>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</si>
  <si>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</si>
  <si>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</si>
  <si>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</si>
  <si>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</si>
  <si>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</si>
  <si>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</si>
  <si>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</si>
  <si>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</si>
  <si>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</si>
  <si>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</si>
  <si>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</si>
  <si>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</si>
  <si>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</si>
  <si>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</si>
  <si>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</si>
  <si>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</si>
  <si>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</si>
  <si>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</si>
  <si>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</si>
  <si>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</si>
  <si>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</si>
  <si>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</si>
  <si>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</si>
  <si>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</si>
  <si>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</si>
  <si>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</si>
  <si>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</si>
  <si>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</si>
  <si>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</si>
  <si>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</si>
  <si>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</si>
  <si>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</si>
  <si>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</si>
  <si>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</si>
  <si>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</si>
  <si>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</si>
  <si>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</si>
  <si>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</si>
  <si>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</si>
  <si>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</si>
  <si>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</si>
  <si>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</si>
  <si>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</si>
  <si>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</si>
  <si>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</si>
  <si>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</si>
  <si>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</si>
  <si>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</si>
  <si>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</si>
  <si>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</si>
  <si>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</si>
  <si>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</si>
  <si>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</si>
  <si>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</si>
  <si>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</si>
  <si>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</si>
  <si>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</si>
  <si>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</si>
  <si>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</si>
  <si>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</si>
  <si>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</si>
  <si>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</si>
  <si>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</si>
  <si>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</si>
  <si>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</si>
  <si>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</si>
  <si>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</si>
  <si>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</si>
  <si>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</si>
  <si>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</si>
  <si>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</si>
  <si>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</si>
  <si>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</si>
  <si>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</si>
  <si>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</si>
  <si>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</si>
  <si>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</si>
  <si>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</si>
  <si>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</si>
  <si>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</si>
  <si>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</si>
  <si>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</si>
  <si>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</si>
  <si>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</si>
  <si>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</si>
  <si>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</si>
  <si>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</si>
  <si>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</si>
  <si>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</si>
  <si>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</si>
  <si>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</si>
  <si>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</si>
  <si>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</si>
  <si>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</si>
  <si>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</si>
  <si>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</si>
  <si>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</si>
  <si>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</si>
  <si>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</si>
  <si>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</si>
  <si>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</si>
  <si>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</si>
  <si>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</si>
  <si>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</si>
  <si>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</si>
  <si>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</si>
  <si>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</si>
  <si>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</si>
  <si>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</si>
  <si>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</si>
  <si>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</si>
  <si>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</si>
  <si>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</si>
  <si>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</si>
  <si>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</si>
  <si>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</si>
  <si>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</si>
  <si>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</si>
  <si>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</si>
  <si>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</si>
  <si>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</si>
  <si>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</si>
  <si>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</si>
  <si>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</si>
  <si>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</si>
  <si>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</si>
  <si>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</si>
  <si>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</si>
  <si>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</si>
  <si>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</si>
  <si>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</si>
  <si>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</si>
  <si>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</si>
  <si>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</si>
  <si>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</si>
  <si>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</si>
  <si>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</si>
  <si>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</si>
  <si>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</si>
  <si>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</si>
  <si>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</si>
  <si>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</si>
  <si>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</si>
  <si>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</si>
  <si>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</si>
  <si>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</si>
  <si>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</si>
  <si>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</si>
  <si>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</si>
  <si>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</si>
  <si>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</si>
  <si>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</si>
  <si>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</si>
  <si>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</si>
  <si>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</si>
  <si>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</si>
  <si>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</si>
  <si>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</si>
  <si>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</si>
  <si>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</si>
  <si>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</si>
  <si>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</si>
  <si>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</si>
  <si>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</si>
  <si>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</si>
  <si>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</si>
  <si>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</si>
  <si>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</si>
  <si>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</si>
  <si>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</si>
  <si>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</si>
  <si>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</si>
  <si>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</si>
  <si>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</si>
  <si>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</si>
  <si>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</si>
  <si>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</si>
  <si>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</si>
  <si>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</si>
  <si>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</si>
  <si>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</si>
  <si>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</si>
  <si>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</si>
  <si>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</si>
  <si>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</si>
  <si>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</si>
  <si>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</si>
  <si>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</si>
  <si>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</si>
  <si>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</si>
  <si>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</si>
  <si>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</si>
  <si>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</si>
  <si>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</si>
  <si>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</si>
  <si>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</si>
  <si>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</si>
  <si>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</si>
  <si>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</si>
  <si>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</si>
  <si>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</si>
  <si>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</si>
  <si>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</si>
  <si>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</si>
  <si>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</si>
  <si>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</si>
  <si>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</si>
  <si>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</si>
  <si>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</si>
  <si>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</si>
  <si>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</si>
  <si>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</si>
  <si>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</si>
  <si>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</si>
  <si>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</si>
  <si>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</si>
  <si>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</si>
  <si>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</si>
  <si>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</si>
  <si>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</si>
  <si>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</si>
  <si>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</si>
  <si>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</si>
  <si>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</si>
  <si>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</si>
  <si>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</si>
  <si>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</si>
  <si>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</si>
  <si>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</si>
  <si>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</si>
  <si>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</si>
  <si>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</si>
  <si>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</si>
  <si>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</si>
  <si>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</si>
  <si>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</si>
  <si>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</si>
  <si>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</si>
  <si>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</si>
  <si>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</si>
  <si>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</si>
  <si>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</si>
  <si>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</si>
  <si>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</si>
  <si>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</si>
  <si>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</si>
  <si>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</si>
  <si>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</si>
  <si>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</si>
  <si>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</si>
  <si>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</si>
  <si>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</si>
  <si>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</si>
  <si>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</si>
  <si>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</si>
  <si>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</si>
  <si>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</si>
  <si>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</si>
  <si>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</si>
  <si>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</si>
  <si>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</si>
  <si>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</si>
  <si>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</si>
  <si>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</si>
  <si>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</si>
  <si>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</si>
  <si>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</si>
  <si>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</si>
  <si>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</si>
  <si>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</si>
  <si>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</si>
  <si>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</si>
  <si>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</si>
  <si>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</si>
  <si>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</si>
  <si>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</si>
  <si>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</si>
  <si>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</si>
  <si>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</si>
  <si>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</si>
  <si>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</si>
  <si>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</si>
  <si>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</si>
  <si>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</si>
  <si>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</si>
  <si>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</si>
  <si>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</si>
  <si>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</si>
  <si>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</si>
  <si>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</si>
  <si>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</si>
  <si>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</si>
  <si>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</si>
  <si>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</si>
  <si>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</si>
  <si>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</si>
  <si>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</si>
  <si>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</si>
  <si>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</si>
  <si>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</si>
  <si>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</si>
  <si>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</si>
  <si>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</si>
  <si>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</si>
  <si>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</si>
  <si>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</si>
  <si>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</si>
  <si>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</si>
  <si>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</si>
  <si>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</si>
  <si>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</si>
  <si>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</si>
  <si>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</si>
  <si>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</si>
  <si>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</si>
  <si>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</si>
  <si>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</si>
  <si>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</si>
  <si>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</si>
  <si>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</si>
  <si>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</si>
  <si>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</si>
  <si>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</si>
  <si>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</si>
  <si>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</si>
  <si>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</si>
  <si>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</si>
  <si>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</si>
  <si>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</si>
  <si>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</si>
  <si>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</si>
  <si>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</si>
  <si>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</si>
  <si>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</si>
  <si>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</si>
  <si>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</si>
  <si>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</si>
  <si>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</si>
  <si>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</si>
  <si>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</si>
  <si>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</si>
  <si>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</si>
  <si>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</si>
  <si>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</si>
  <si>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</si>
  <si>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</si>
  <si>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</si>
  <si>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</si>
  <si>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</si>
  <si>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</si>
  <si>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</si>
  <si>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</si>
  <si>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</si>
  <si>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</si>
  <si>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</si>
  <si>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</si>
  <si>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</si>
  <si>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</si>
  <si>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</si>
  <si>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</si>
  <si>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</si>
  <si>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</si>
  <si>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</si>
  <si>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</si>
  <si>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</si>
  <si>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</si>
  <si>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</si>
  <si>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</si>
  <si>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</si>
  <si>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</si>
  <si>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</si>
  <si>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</si>
  <si>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</si>
  <si>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</si>
  <si>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</si>
  <si>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</si>
  <si>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</si>
  <si>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</si>
  <si>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</si>
  <si>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</si>
  <si>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</si>
  <si>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</si>
  <si>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</si>
  <si>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</si>
  <si>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</si>
  <si>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</si>
  <si>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</si>
  <si>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</si>
  <si>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</si>
  <si>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</si>
  <si>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</si>
  <si>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</si>
  <si>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</si>
  <si>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</si>
  <si>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</si>
  <si>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</si>
  <si>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</si>
  <si>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</si>
  <si>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</si>
  <si>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</si>
  <si>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</si>
  <si>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</si>
  <si>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</si>
  <si>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</si>
  <si>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</si>
  <si>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</si>
  <si>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</si>
  <si>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</si>
  <si>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</si>
  <si>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</si>
  <si>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</si>
  <si>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</si>
  <si>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</si>
  <si>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</si>
  <si>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</si>
  <si>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</si>
  <si>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</si>
  <si>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</si>
  <si>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</si>
  <si>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</si>
  <si>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</si>
  <si>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</si>
  <si>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</si>
  <si>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</si>
  <si>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</si>
  <si>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</si>
  <si>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</si>
  <si>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</si>
  <si>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</si>
  <si>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</si>
  <si>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</si>
  <si>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</si>
  <si>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</si>
  <si>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</si>
  <si>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</si>
  <si>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</si>
  <si>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</si>
  <si>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</si>
  <si>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</si>
  <si>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</si>
  <si>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</si>
  <si>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</si>
  <si>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</si>
  <si>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</si>
  <si>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</si>
  <si>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</si>
  <si>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</si>
  <si>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</si>
  <si>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</si>
  <si>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</si>
  <si>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</si>
  <si>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</si>
  <si>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</si>
  <si>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</si>
  <si>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</si>
  <si>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</si>
  <si>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</si>
  <si>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</si>
  <si>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</si>
  <si>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</si>
  <si>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</si>
  <si>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</si>
  <si>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</si>
  <si>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</si>
  <si>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</si>
  <si>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</si>
  <si>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</si>
  <si>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</si>
  <si>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</si>
  <si>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</si>
  <si>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</si>
  <si>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</si>
  <si>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</si>
  <si>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</si>
  <si>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</si>
  <si>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</si>
  <si>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</si>
  <si>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</si>
  <si>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</si>
  <si>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</si>
  <si>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</si>
  <si>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</si>
  <si>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</si>
  <si>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</si>
  <si>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</si>
  <si>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</si>
  <si>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</si>
  <si>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</si>
  <si>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</si>
  <si>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</si>
  <si>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</si>
  <si>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</si>
  <si>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</si>
  <si>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</si>
  <si>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</si>
  <si>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</si>
  <si>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</si>
  <si>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</si>
  <si>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</si>
  <si>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</si>
  <si>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</si>
  <si>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</si>
  <si>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</si>
  <si>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</si>
  <si>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</si>
  <si>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</si>
  <si>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</si>
  <si>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</si>
  <si>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</si>
  <si>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</si>
  <si>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</si>
  <si>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</si>
  <si>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</si>
  <si>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</si>
  <si>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</si>
  <si>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</si>
  <si>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</si>
  <si>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</si>
  <si>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</si>
  <si>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</si>
  <si>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</si>
  <si>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</si>
  <si>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</si>
  <si>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</si>
  <si>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</si>
  <si>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</si>
  <si>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</si>
  <si>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</si>
  <si>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</si>
  <si>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</si>
  <si>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</si>
  <si>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</si>
  <si>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</si>
  <si>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</si>
  <si>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</si>
  <si>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</si>
  <si>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</si>
  <si>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</si>
  <si>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</si>
  <si>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</si>
  <si>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</si>
  <si>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</si>
  <si>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</si>
  <si>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</si>
  <si>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</si>
  <si>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</si>
  <si>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</si>
  <si>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</si>
  <si>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</si>
  <si>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</si>
  <si>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</si>
  <si>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</si>
  <si>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</si>
  <si>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</si>
  <si>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</si>
  <si>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</si>
  <si>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</si>
  <si>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</si>
  <si>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</si>
  <si>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</si>
  <si>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</si>
  <si>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</si>
  <si>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</si>
  <si>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</si>
  <si>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</si>
  <si>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</si>
  <si>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</si>
  <si>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</si>
  <si>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</si>
  <si>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</si>
  <si>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</si>
  <si>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</si>
  <si>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</si>
  <si>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</si>
  <si>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</si>
  <si>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</si>
  <si>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</si>
  <si>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</si>
  <si>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</si>
  <si>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</si>
  <si>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</si>
  <si>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</si>
  <si>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</si>
  <si>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</si>
  <si>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</si>
  <si>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</si>
  <si>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</si>
  <si>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</si>
  <si>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</si>
  <si>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</si>
  <si>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</si>
  <si>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</si>
  <si>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</si>
  <si>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</si>
  <si>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</si>
  <si>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</si>
  <si>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</si>
  <si>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</si>
  <si>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</si>
  <si>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</si>
  <si>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</si>
  <si>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</si>
  <si>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</si>
  <si>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</si>
  <si>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</si>
  <si>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</si>
  <si>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</si>
  <si>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</si>
  <si>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</si>
  <si>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</si>
  <si>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</si>
  <si>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</si>
  <si>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</si>
  <si>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</si>
  <si>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</si>
  <si>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</si>
  <si>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</si>
  <si>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</si>
  <si>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</si>
  <si>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</si>
  <si>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</si>
  <si>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</si>
  <si>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</si>
  <si>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</si>
  <si>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</si>
  <si>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</si>
  <si>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</si>
  <si>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</si>
  <si>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</si>
  <si>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</si>
  <si>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</si>
  <si>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</si>
  <si>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</si>
  <si>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</si>
  <si>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</si>
  <si>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</si>
  <si>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</si>
  <si>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</si>
  <si>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</si>
  <si>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</si>
  <si>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</si>
  <si>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</si>
  <si>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</si>
  <si>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</si>
  <si>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</si>
  <si>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</si>
  <si>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</si>
  <si>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</si>
  <si>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</si>
  <si>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</si>
  <si>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</si>
  <si>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</si>
  <si>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</si>
  <si>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</si>
  <si>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</si>
  <si>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</si>
  <si>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</si>
  <si>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</si>
  <si>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</si>
  <si>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</si>
  <si>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</si>
  <si>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</si>
  <si>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</si>
  <si>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</si>
  <si>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</si>
  <si>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</si>
  <si>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</si>
  <si>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</si>
  <si>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</si>
  <si>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</si>
  <si>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</si>
  <si>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</si>
  <si>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</si>
  <si>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</si>
  <si>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</si>
  <si>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</si>
  <si>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</si>
  <si>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</si>
  <si>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</si>
  <si>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</si>
  <si>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</si>
  <si>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</si>
  <si>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</si>
  <si>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</si>
  <si>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</si>
  <si>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</si>
  <si>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</si>
  <si>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</si>
  <si>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</si>
  <si>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</si>
  <si>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</si>
  <si>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</si>
  <si>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</si>
  <si>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</si>
  <si>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</si>
  <si>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</si>
  <si>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</si>
  <si>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</si>
  <si>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</si>
  <si>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</si>
  <si>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</si>
  <si>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</si>
  <si>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</si>
  <si>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</si>
  <si>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</si>
  <si>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</si>
  <si>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</si>
  <si>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</si>
  <si>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</si>
  <si>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</si>
  <si>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</si>
  <si>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</si>
  <si>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</si>
  <si>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</si>
  <si>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</si>
  <si>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</si>
  <si>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</si>
  <si>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</si>
  <si>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</si>
  <si>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</si>
  <si>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</si>
  <si>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</si>
  <si>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</si>
  <si>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</si>
  <si>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</si>
  <si>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</si>
  <si>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</si>
  <si>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</si>
  <si>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</si>
  <si>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</si>
  <si>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</si>
  <si>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</si>
  <si>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</si>
  <si>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</si>
  <si>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</si>
  <si>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</si>
  <si>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</si>
  <si>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</si>
  <si>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</si>
  <si>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</si>
  <si>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</si>
  <si>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</si>
  <si>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</si>
  <si>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</si>
  <si>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</si>
  <si>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</si>
  <si>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</si>
  <si>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</si>
  <si>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</si>
  <si>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</si>
  <si>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</si>
  <si>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</si>
  <si>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</si>
  <si>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</si>
  <si>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</si>
  <si>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</si>
  <si>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</si>
  <si>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</si>
  <si>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</si>
  <si>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</si>
  <si>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</si>
  <si>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</si>
  <si>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</si>
  <si>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</si>
  <si>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</si>
  <si>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</si>
  <si>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</si>
  <si>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</si>
  <si>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</si>
  <si>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</si>
  <si>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</si>
  <si>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</si>
  <si>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</si>
  <si>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</si>
  <si>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</si>
  <si>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</si>
  <si>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</si>
  <si>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</si>
  <si>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</si>
  <si>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</si>
  <si>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</si>
  <si>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</si>
  <si>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</si>
  <si>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</si>
  <si>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</si>
  <si>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</si>
  <si>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</si>
  <si>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</si>
  <si>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</si>
  <si>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</si>
  <si>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</si>
  <si>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</si>
  <si>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</si>
  <si>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</si>
  <si>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</si>
  <si>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</si>
  <si>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</si>
  <si>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</si>
  <si>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</si>
  <si>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</si>
  <si>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</si>
  <si>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</si>
  <si>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</si>
  <si>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</si>
  <si>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</si>
  <si>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</si>
  <si>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</si>
  <si>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</si>
  <si>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</si>
  <si>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</si>
  <si>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</si>
  <si>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</si>
  <si>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</si>
  <si>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</si>
  <si>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</si>
  <si>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</si>
  <si>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</si>
  <si>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</si>
  <si>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</si>
  <si>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</si>
  <si>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</si>
  <si>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</si>
  <si>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</si>
  <si>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</si>
  <si>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</si>
  <si>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</si>
  <si>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</si>
  <si>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</si>
  <si>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</si>
  <si>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</si>
  <si>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</si>
  <si>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</si>
  <si>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</si>
  <si>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</si>
  <si>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</si>
  <si>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</si>
  <si>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</si>
  <si>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</si>
  <si>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</si>
  <si>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</si>
  <si>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</si>
  <si>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</si>
  <si>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</si>
  <si>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</si>
  <si>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</si>
  <si>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</si>
  <si>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</si>
  <si>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</si>
  <si>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</si>
  <si>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</si>
  <si>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</si>
  <si>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</si>
  <si>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</si>
  <si>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</si>
  <si>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</si>
  <si>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</si>
  <si>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</si>
  <si>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</si>
  <si>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</si>
  <si>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</si>
  <si>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</si>
  <si>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</si>
  <si>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</si>
  <si>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</si>
  <si>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</si>
  <si>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</si>
  <si>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</si>
  <si>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</si>
  <si>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</si>
  <si>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</si>
  <si>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</si>
  <si>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</si>
  <si>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</si>
  <si>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</si>
  <si>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</si>
  <si>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</si>
  <si>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</si>
  <si>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</si>
  <si>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</si>
  <si>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</si>
  <si>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</si>
  <si>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</si>
  <si>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</si>
  <si>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</si>
  <si>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</si>
  <si>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</si>
  <si>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</si>
  <si>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</si>
  <si>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</si>
  <si>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</si>
  <si>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</si>
  <si>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</si>
  <si>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</si>
  <si>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</si>
  <si>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</si>
  <si>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</si>
  <si>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</si>
  <si>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</si>
  <si>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</si>
  <si>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</si>
  <si>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</si>
  <si>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</si>
  <si>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</si>
  <si>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</si>
  <si>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</si>
  <si>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</si>
  <si>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</si>
  <si>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</si>
  <si>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</si>
  <si>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</si>
  <si>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</si>
  <si>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</si>
  <si>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</si>
  <si>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</si>
  <si>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</si>
  <si>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</si>
  <si>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</si>
  <si>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</si>
  <si>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</si>
  <si>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</si>
  <si>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</si>
  <si>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</si>
  <si>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</si>
  <si>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</si>
  <si>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</si>
  <si>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</si>
  <si>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</si>
  <si>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</si>
  <si>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</si>
  <si>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</si>
  <si>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</si>
  <si>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</si>
  <si>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</si>
  <si>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</si>
  <si>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</si>
  <si>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</si>
  <si>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</si>
  <si>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</si>
  <si>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</si>
  <si>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</si>
  <si>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</si>
  <si>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</si>
  <si>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</si>
  <si>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</si>
  <si>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</si>
  <si>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</si>
  <si>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</si>
  <si>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</si>
  <si>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</si>
  <si>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</si>
  <si>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</si>
  <si>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</si>
  <si>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</si>
  <si>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</si>
  <si>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</si>
  <si>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</si>
  <si>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</si>
  <si>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</si>
  <si>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</si>
  <si>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</si>
  <si>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</si>
  <si>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</si>
  <si>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</si>
  <si>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</si>
  <si>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</si>
  <si>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</si>
  <si>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</si>
  <si>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</si>
  <si>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</si>
  <si>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</si>
  <si>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</si>
  <si>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</si>
  <si>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</si>
  <si>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</si>
  <si>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</si>
  <si>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</si>
  <si>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</si>
  <si>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</si>
  <si>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</si>
  <si>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</si>
  <si>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</si>
  <si>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</si>
  <si>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</si>
  <si>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</si>
  <si>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</si>
  <si>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</si>
  <si>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</si>
  <si>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</si>
  <si>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</si>
  <si>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</si>
  <si>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</si>
  <si>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</si>
  <si>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</si>
  <si>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</si>
  <si>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</si>
  <si>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</si>
  <si>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</si>
  <si>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</si>
  <si>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</si>
  <si>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</si>
  <si>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</si>
  <si>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</si>
  <si>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</si>
  <si>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</si>
  <si>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</si>
  <si>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</si>
  <si>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</si>
  <si>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</si>
  <si>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</si>
  <si>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</si>
  <si>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</si>
  <si>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</si>
  <si>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</si>
  <si>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</si>
  <si>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</si>
  <si>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</si>
  <si>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</si>
  <si>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</si>
  <si>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</si>
  <si>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</si>
  <si>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</si>
  <si>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</si>
  <si>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</si>
  <si>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</si>
  <si>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</si>
  <si>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</si>
  <si>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</si>
  <si>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</si>
  <si>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</si>
  <si>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</si>
  <si>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</si>
  <si>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</si>
  <si>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</si>
  <si>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</si>
  <si>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</si>
  <si>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</si>
  <si>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</si>
  <si>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</si>
  <si>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</si>
  <si>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</si>
  <si>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</si>
  <si>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</si>
  <si>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</si>
  <si>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</si>
  <si>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</si>
  <si>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</si>
  <si>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</si>
  <si>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</si>
  <si>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</si>
  <si>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</si>
  <si>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</si>
  <si>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</si>
  <si>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</si>
  <si>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</si>
  <si>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</si>
  <si>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</si>
  <si>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</si>
  <si>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</si>
  <si>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</si>
  <si>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</si>
  <si>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</si>
  <si>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</si>
  <si>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</si>
  <si>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</si>
  <si>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</si>
  <si>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</si>
  <si>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</si>
  <si>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</si>
  <si>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</si>
  <si>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</si>
  <si>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</si>
  <si>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</si>
  <si>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</si>
  <si>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</si>
  <si>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</si>
  <si>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</si>
  <si>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</si>
  <si>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</si>
  <si>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</si>
  <si>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</si>
  <si>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</si>
  <si>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</si>
  <si>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</si>
  <si>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</si>
  <si>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</si>
  <si>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</si>
  <si>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</si>
  <si>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</si>
  <si>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</si>
  <si>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</si>
  <si>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</si>
  <si>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</si>
  <si>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</si>
  <si>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</si>
  <si>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</si>
  <si>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</si>
  <si>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</si>
  <si>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</si>
  <si>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</si>
  <si>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</si>
  <si>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</si>
  <si>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</si>
  <si>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</si>
  <si>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</si>
  <si>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</si>
  <si>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</si>
  <si>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</si>
  <si>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</si>
  <si>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</si>
  <si>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</si>
  <si>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</si>
  <si>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</si>
  <si>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</si>
  <si>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</si>
  <si>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</si>
  <si>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</si>
  <si>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</si>
  <si>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</si>
  <si>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</si>
  <si>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</si>
  <si>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</si>
  <si>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</si>
  <si>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</si>
  <si>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</si>
  <si>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</si>
  <si>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</si>
  <si>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</si>
  <si>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</si>
  <si>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</si>
  <si>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</si>
  <si>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</si>
  <si>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</si>
  <si>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</si>
  <si>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</si>
  <si>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</si>
  <si>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</si>
  <si>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</si>
  <si>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</si>
  <si>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</si>
  <si>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</si>
  <si>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</si>
  <si>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</si>
  <si>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</si>
  <si>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</si>
  <si>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</si>
  <si>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</si>
  <si>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</si>
  <si>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</si>
  <si>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</si>
  <si>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</si>
  <si>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</si>
  <si>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</si>
  <si>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</si>
  <si>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</si>
  <si>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</si>
  <si>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</si>
  <si>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</si>
  <si>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</si>
  <si>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</si>
  <si>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</si>
  <si>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</si>
  <si>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</si>
  <si>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</si>
  <si>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</si>
  <si>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</si>
  <si>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</si>
  <si>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</si>
  <si>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</si>
  <si>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</si>
  <si>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</si>
  <si>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</si>
  <si>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</si>
  <si>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</si>
  <si>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</si>
  <si>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</si>
  <si>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</si>
  <si>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</si>
  <si>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</si>
  <si>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</si>
  <si>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</si>
  <si>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</si>
  <si>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</si>
  <si>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</si>
  <si>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</si>
  <si>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</si>
  <si>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</si>
  <si>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</si>
  <si>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</si>
  <si>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</si>
  <si>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</si>
  <si>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</si>
  <si>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</si>
  <si>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</si>
  <si>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</si>
  <si>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</si>
  <si>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</si>
  <si>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</si>
  <si>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</si>
  <si>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</si>
  <si>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</si>
  <si>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</si>
  <si>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</si>
  <si>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</si>
  <si>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</si>
  <si>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</si>
  <si>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</si>
  <si>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</si>
  <si>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</si>
  <si>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</si>
  <si>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</si>
  <si>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</si>
  <si>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</si>
  <si>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</si>
  <si>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</si>
  <si>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</si>
  <si>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</si>
  <si>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</si>
  <si>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</si>
  <si>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</si>
  <si>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</si>
  <si>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</si>
  <si>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</si>
  <si>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</si>
  <si>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</si>
  <si>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</si>
  <si>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</si>
  <si>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</si>
  <si>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</si>
  <si>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</si>
  <si>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</si>
  <si>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</si>
  <si>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</si>
  <si>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</si>
  <si>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</si>
  <si>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</si>
  <si>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</si>
  <si>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</si>
  <si>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</si>
  <si>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</si>
  <si>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</si>
  <si>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</si>
  <si>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</si>
  <si>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</si>
  <si>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</si>
  <si>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</si>
  <si>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</si>
  <si>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</si>
  <si>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</si>
  <si>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</si>
  <si>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</si>
  <si>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</si>
  <si>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</si>
  <si>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</si>
  <si>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</si>
  <si>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</si>
  <si>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</si>
  <si>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</si>
  <si>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</si>
  <si>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</si>
  <si>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</si>
  <si>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</si>
  <si>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</si>
  <si>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</si>
  <si>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</si>
  <si>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</si>
  <si>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</si>
  <si>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</si>
  <si>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</si>
  <si>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</si>
  <si>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</si>
  <si>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</si>
  <si>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</si>
  <si>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</si>
  <si>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</si>
  <si>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</si>
  <si>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</si>
  <si>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</si>
  <si>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</si>
  <si>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</si>
  <si>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</si>
  <si>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</si>
  <si>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</si>
  <si>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</si>
  <si>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</si>
  <si>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</si>
  <si>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</si>
  <si>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</si>
  <si>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</si>
  <si>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</si>
  <si>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</si>
  <si>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</si>
  <si>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</si>
  <si>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</si>
  <si>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</si>
  <si>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</si>
  <si>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</si>
  <si>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</si>
  <si>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</si>
  <si>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</si>
  <si>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</si>
  <si>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</si>
  <si>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</si>
  <si>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</si>
  <si>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</si>
  <si>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</si>
  <si>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</si>
  <si>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</si>
  <si>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</si>
  <si>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</si>
  <si>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</si>
  <si>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</si>
  <si>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</si>
  <si>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</si>
  <si>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</si>
  <si>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</si>
  <si>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</si>
  <si>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</si>
  <si>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</si>
  <si>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</si>
  <si>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</si>
  <si>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</si>
  <si>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</si>
  <si>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</si>
  <si>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</si>
  <si>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</si>
  <si>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</si>
  <si>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</si>
  <si>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</si>
  <si>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</si>
  <si>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</si>
  <si>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</si>
  <si>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</si>
  <si>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</si>
  <si>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</si>
  <si>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</si>
  <si>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</si>
  <si>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</si>
  <si>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</si>
  <si>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</si>
  <si>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</si>
  <si>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</si>
  <si>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</si>
  <si>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</si>
  <si>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</si>
  <si>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</si>
  <si>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</si>
  <si>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</si>
  <si>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</si>
  <si>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</si>
  <si>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</si>
  <si>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</si>
  <si>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</si>
  <si>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</si>
  <si>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</si>
  <si>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</si>
  <si>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</si>
  <si>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</si>
  <si>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</si>
  <si>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</si>
  <si>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</si>
  <si>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</si>
  <si>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</si>
  <si>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</si>
  <si>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</si>
  <si>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</si>
  <si>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</si>
  <si>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</si>
  <si>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</si>
  <si>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</si>
  <si>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</si>
  <si>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</si>
  <si>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</si>
  <si>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</si>
  <si>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</si>
  <si>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</si>
  <si>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</si>
  <si>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</si>
  <si>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</si>
  <si>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</si>
  <si>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</si>
  <si>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</si>
  <si>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</si>
  <si>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</si>
  <si>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</si>
  <si>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</si>
  <si>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</si>
  <si>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</si>
  <si>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</si>
  <si>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</si>
  <si>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</si>
  <si>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</si>
  <si>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</si>
  <si>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</si>
  <si>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</si>
  <si>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</si>
  <si>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</si>
  <si>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</si>
  <si>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</si>
  <si>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</si>
  <si>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</si>
  <si>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</si>
  <si>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</si>
  <si>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</si>
  <si>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</si>
  <si>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</si>
  <si>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</si>
  <si>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</si>
  <si>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</si>
  <si>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</si>
  <si>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</si>
  <si>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</si>
  <si>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</si>
  <si>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</si>
  <si>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</si>
  <si>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</si>
  <si>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</si>
  <si>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</si>
  <si>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</si>
  <si>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</si>
  <si>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</si>
  <si>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</si>
  <si>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</si>
  <si>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</si>
  <si>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</si>
  <si>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</si>
  <si>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</si>
  <si>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</si>
  <si>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</si>
  <si>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</si>
  <si>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</si>
  <si>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</si>
  <si>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</si>
  <si>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</si>
  <si>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</si>
  <si>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</si>
  <si>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</si>
  <si>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</si>
  <si>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</si>
  <si>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</si>
  <si>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</si>
  <si>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</si>
  <si>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</si>
  <si>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</si>
  <si>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</si>
  <si>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</si>
  <si>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</si>
  <si>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</si>
  <si>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</si>
  <si>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</si>
  <si>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</si>
  <si>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</si>
  <si>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</si>
  <si>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</si>
  <si>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</si>
  <si>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</si>
  <si>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</si>
  <si>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</si>
  <si>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</si>
  <si>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</si>
  <si>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</si>
  <si>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</si>
  <si>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</si>
  <si>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</si>
  <si>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</si>
  <si>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</si>
  <si>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</si>
  <si>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</si>
  <si>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</si>
  <si>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</si>
  <si>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</si>
  <si>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</si>
  <si>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</si>
  <si>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</si>
  <si>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</si>
  <si>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</si>
  <si>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</si>
  <si>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</si>
  <si>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</si>
  <si>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</si>
  <si>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</si>
  <si>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</si>
  <si>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</si>
  <si>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</si>
  <si>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</si>
  <si>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</si>
  <si>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</si>
  <si>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</si>
  <si>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</si>
  <si>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</si>
  <si>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</si>
  <si>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</si>
  <si>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</si>
  <si>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</si>
  <si>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</si>
  <si>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</si>
  <si>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</si>
  <si>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</si>
  <si>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</si>
  <si>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</si>
  <si>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</si>
  <si>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</si>
  <si>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</si>
  <si>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</si>
  <si>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</si>
  <si>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</si>
  <si>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</si>
  <si>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</si>
  <si>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</si>
  <si>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</si>
  <si>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</si>
  <si>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</si>
  <si>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</si>
  <si>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</si>
  <si>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</si>
  <si>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</si>
  <si>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</si>
  <si>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</si>
  <si>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</si>
  <si>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</si>
  <si>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</si>
  <si>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</si>
  <si>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</si>
  <si>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</si>
  <si>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</si>
  <si>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</si>
  <si>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</si>
  <si>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</si>
  <si>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</si>
  <si>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</si>
  <si>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</si>
  <si>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</si>
  <si>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</si>
  <si>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</si>
  <si>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</si>
  <si>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</si>
  <si>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</si>
  <si>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</si>
  <si>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</si>
  <si>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</si>
  <si>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</si>
  <si>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</si>
  <si>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</si>
  <si>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</si>
  <si>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</si>
  <si>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</si>
  <si>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</si>
  <si>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</si>
  <si>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</si>
  <si>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</si>
  <si>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</si>
  <si>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</si>
  <si>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</si>
  <si>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</si>
  <si>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</si>
  <si>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</si>
  <si>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</si>
  <si>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</si>
  <si>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</si>
  <si>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</si>
  <si>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</si>
  <si>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</si>
  <si>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</si>
  <si>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</si>
  <si>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</si>
  <si>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</si>
  <si>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</si>
  <si>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</si>
  <si>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</si>
  <si>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</si>
  <si>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</si>
  <si>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</si>
  <si>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</si>
  <si>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</si>
  <si>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</si>
  <si>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</si>
  <si>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</si>
  <si>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</si>
  <si>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</si>
  <si>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</si>
  <si>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</si>
  <si>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</si>
  <si>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</si>
  <si>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</si>
  <si>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</si>
  <si>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</si>
  <si>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</si>
  <si>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</si>
  <si>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</si>
  <si>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</si>
  <si>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</si>
  <si>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</si>
  <si>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</si>
  <si>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</si>
  <si>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</si>
  <si>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</si>
  <si>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</si>
  <si>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</si>
  <si>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</si>
  <si>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</si>
  <si>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</si>
  <si>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</si>
  <si>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</si>
  <si>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</si>
  <si>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</si>
  <si>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</si>
  <si>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</si>
  <si>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</si>
  <si>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</si>
  <si>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</si>
  <si>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</si>
  <si>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</si>
  <si>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</si>
  <si>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</si>
  <si>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</si>
  <si>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</si>
  <si>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</si>
  <si>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</si>
  <si>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</si>
  <si>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</si>
  <si>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</si>
  <si>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</si>
  <si>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</si>
  <si>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</si>
  <si>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</si>
  <si>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</si>
  <si>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</si>
  <si>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</si>
  <si>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</si>
  <si>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</si>
  <si>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</si>
  <si>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</si>
  <si>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</si>
  <si>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</si>
  <si>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</si>
  <si>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</si>
  <si>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</si>
  <si>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</si>
  <si>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</si>
  <si>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</si>
  <si>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</si>
  <si>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</si>
  <si>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</si>
  <si>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</si>
  <si>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</si>
  <si>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</si>
  <si>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</si>
  <si>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</si>
  <si>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</si>
  <si>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</si>
  <si>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</si>
  <si>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</si>
  <si>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</si>
  <si>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</si>
  <si>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</si>
  <si>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</si>
  <si>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</si>
  <si>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</si>
  <si>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</si>
  <si>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</si>
  <si>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</si>
  <si>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</si>
  <si>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</si>
  <si>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</si>
  <si>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</si>
  <si>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</si>
  <si>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</si>
  <si>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</si>
  <si>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</si>
  <si>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</si>
  <si>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</si>
  <si>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</si>
  <si>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</si>
  <si>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</si>
  <si>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</si>
  <si>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</si>
  <si>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</si>
  <si>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</si>
  <si>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</si>
  <si>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</si>
  <si>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</si>
  <si>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</si>
  <si>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</si>
  <si>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</si>
  <si>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</si>
  <si>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</si>
  <si>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</si>
  <si>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</si>
  <si>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</si>
  <si>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</si>
  <si>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</si>
  <si>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</si>
  <si>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</si>
  <si>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</si>
  <si>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</si>
  <si>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</si>
  <si>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</si>
  <si>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</si>
  <si>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</si>
  <si>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</si>
  <si>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</si>
  <si>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</si>
  <si>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</si>
  <si>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</si>
  <si>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</si>
  <si>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</si>
  <si>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</si>
  <si>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</si>
  <si>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</si>
  <si>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</si>
  <si>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</si>
  <si>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</si>
  <si>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</si>
  <si>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</si>
  <si>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</si>
  <si>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</si>
  <si>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</si>
  <si>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</si>
  <si>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</si>
  <si>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</si>
  <si>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</si>
  <si>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</si>
  <si>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</si>
  <si>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</si>
  <si>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</si>
  <si>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</si>
  <si>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</si>
  <si>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</si>
  <si>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</si>
  <si>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</si>
  <si>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</si>
  <si>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</si>
  <si>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</si>
  <si>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</si>
  <si>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</si>
  <si>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</si>
  <si>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</si>
  <si>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</si>
  <si>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</si>
  <si>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</si>
  <si>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</si>
  <si>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</si>
  <si>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</si>
  <si>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</si>
  <si>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</si>
  <si>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</si>
  <si>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</si>
  <si>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</si>
  <si>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</si>
  <si>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</si>
  <si>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</si>
  <si>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</si>
  <si>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</si>
  <si>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</si>
  <si>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</si>
  <si>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</si>
  <si>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</si>
  <si>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</si>
  <si>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</si>
  <si>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</si>
  <si>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</si>
  <si>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</si>
  <si>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</si>
  <si>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</si>
  <si>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</si>
  <si>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</si>
  <si>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</si>
  <si>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</si>
  <si>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</si>
  <si>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</si>
  <si>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</si>
  <si>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</si>
  <si>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</si>
  <si>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</si>
  <si>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</si>
  <si>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</si>
  <si>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</si>
  <si>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</si>
  <si>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</si>
  <si>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</si>
  <si>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</si>
  <si>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</si>
  <si>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</si>
  <si>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</si>
  <si>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</si>
  <si>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</si>
  <si>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</si>
  <si>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</si>
  <si>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</si>
  <si>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</si>
  <si>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</si>
  <si>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</si>
  <si>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</si>
  <si>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</si>
  <si>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</si>
  <si>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</si>
  <si>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</si>
  <si>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</si>
  <si>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</si>
  <si>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</si>
  <si>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</si>
  <si>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</si>
  <si>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</si>
  <si>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</si>
  <si>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</si>
  <si>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</si>
  <si>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</si>
  <si>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</si>
  <si>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</si>
  <si>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</si>
  <si>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</si>
  <si>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</si>
  <si>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</si>
  <si>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</si>
  <si>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</si>
  <si>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</si>
  <si>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</si>
  <si>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</si>
  <si>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</si>
  <si>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</si>
  <si>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</si>
  <si>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</si>
  <si>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</si>
  <si>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</si>
  <si>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</si>
  <si>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</si>
  <si>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</si>
  <si>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</si>
  <si>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</si>
  <si>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</si>
  <si>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</si>
  <si>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</si>
  <si>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</si>
  <si>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</si>
  <si>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</si>
  <si>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</si>
  <si>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</si>
  <si>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</si>
  <si>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</si>
  <si>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</si>
  <si>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</si>
  <si>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</si>
  <si>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</si>
  <si>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</si>
  <si>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</si>
  <si>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</si>
  <si>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</si>
  <si>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</si>
  <si>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</si>
  <si>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</si>
  <si>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</si>
  <si>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</si>
  <si>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</si>
  <si>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</si>
  <si>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</si>
  <si>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</si>
  <si>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</si>
  <si>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</si>
  <si>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</si>
  <si>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</si>
  <si>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</si>
  <si>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</si>
  <si>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</si>
  <si>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</si>
  <si>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</si>
  <si>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</si>
  <si>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</si>
  <si>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</si>
  <si>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</si>
  <si>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</si>
  <si>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</si>
  <si>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</si>
  <si>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</si>
  <si>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</si>
  <si>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</si>
  <si>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</si>
  <si>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</si>
  <si>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</si>
  <si>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</si>
  <si>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</si>
  <si>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</si>
  <si>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</si>
  <si>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</si>
  <si>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</si>
  <si>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</si>
  <si>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</si>
  <si>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</si>
  <si>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</si>
  <si>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</si>
  <si>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</si>
  <si>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</si>
  <si>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</si>
  <si>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</si>
  <si>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</si>
  <si>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</si>
  <si>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</si>
  <si>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</si>
  <si>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</si>
  <si>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</si>
  <si>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</si>
  <si>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</si>
  <si>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</si>
  <si>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</si>
  <si>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</si>
  <si>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</si>
  <si>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</si>
  <si>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</si>
  <si>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</si>
  <si>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</si>
  <si>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</si>
  <si>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</si>
  <si>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</si>
  <si>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</si>
  <si>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</si>
  <si>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</si>
  <si>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</si>
  <si>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</si>
  <si>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</si>
  <si>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</si>
  <si>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</si>
  <si>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</si>
  <si>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</si>
  <si>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</si>
  <si>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</si>
  <si>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</si>
  <si>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</si>
  <si>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</si>
  <si>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</si>
  <si>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</si>
  <si>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</si>
  <si>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</si>
  <si>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</si>
  <si>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</si>
  <si>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</si>
  <si>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</si>
  <si>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</si>
  <si>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</si>
  <si>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</si>
  <si>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</si>
  <si>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</si>
  <si>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</si>
  <si>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</si>
  <si>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</si>
  <si>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</si>
  <si>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</si>
  <si>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</si>
  <si>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</si>
  <si>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</si>
  <si>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</si>
  <si>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</si>
  <si>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</si>
  <si>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</si>
  <si>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</si>
  <si>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</si>
  <si>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</si>
  <si>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</si>
  <si>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</si>
  <si>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</si>
  <si>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</si>
  <si>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</si>
  <si>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</si>
  <si>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</si>
  <si>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</si>
  <si>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</si>
  <si>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</si>
  <si>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</si>
  <si>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</si>
  <si>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</si>
  <si>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</si>
  <si>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</si>
  <si>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</si>
  <si>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</si>
  <si>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</si>
  <si>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</si>
  <si>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</si>
  <si>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</si>
  <si>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</si>
  <si>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</si>
  <si>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</si>
  <si>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</si>
  <si>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</si>
  <si>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</si>
  <si>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</si>
  <si>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</si>
  <si>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</si>
  <si>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</si>
  <si>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</si>
  <si>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</si>
  <si>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</si>
  <si>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</si>
  <si>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</si>
  <si>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</si>
  <si>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</si>
  <si>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</si>
  <si>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</si>
  <si>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</si>
  <si>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</si>
  <si>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</si>
  <si>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</si>
  <si>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</si>
  <si>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</si>
  <si>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</si>
  <si>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</si>
  <si>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</si>
  <si>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</si>
  <si>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</si>
  <si>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</si>
  <si>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</si>
  <si>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</si>
  <si>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</si>
  <si>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</si>
  <si>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</si>
  <si>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</si>
  <si>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</si>
  <si>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</si>
  <si>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</si>
  <si>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</si>
  <si>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</si>
  <si>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</si>
  <si>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</si>
  <si>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</si>
  <si>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</si>
  <si>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</si>
  <si>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</si>
  <si>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</si>
  <si>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</si>
  <si>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</si>
  <si>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</si>
  <si>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</si>
  <si>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</si>
  <si>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</si>
  <si>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</si>
  <si>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</si>
  <si>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</si>
  <si>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</si>
  <si>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</si>
  <si>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</si>
  <si>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</si>
  <si>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</si>
  <si>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</si>
  <si>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</si>
  <si>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</si>
  <si>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</si>
  <si>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</si>
  <si>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</si>
  <si>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</si>
  <si>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</si>
  <si>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</si>
  <si>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</si>
  <si>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</si>
  <si>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</si>
  <si>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</si>
  <si>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</si>
  <si>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</si>
  <si>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</si>
  <si>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</si>
  <si>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</si>
  <si>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</si>
  <si>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</si>
  <si>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</si>
  <si>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</si>
  <si>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</si>
  <si>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</si>
  <si>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</si>
  <si>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</si>
  <si>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</si>
  <si>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</si>
  <si>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</si>
  <si>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</si>
  <si>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</si>
  <si>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</si>
  <si>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</si>
  <si>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</si>
  <si>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</si>
  <si>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</si>
  <si>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</si>
  <si>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</si>
  <si>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</si>
  <si>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</si>
  <si>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</si>
  <si>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</si>
  <si>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</si>
  <si>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</si>
  <si>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</si>
  <si>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</si>
  <si>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</si>
  <si>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</si>
  <si>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</si>
  <si>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</si>
  <si>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</si>
  <si>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</si>
  <si>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</si>
  <si>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</si>
  <si>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</si>
  <si>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</si>
  <si>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</si>
  <si>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</si>
  <si>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</si>
  <si>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</si>
  <si>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</si>
  <si>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</si>
  <si>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</si>
  <si>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</si>
  <si>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</si>
  <si>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</si>
  <si>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</si>
  <si>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</si>
  <si>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</si>
  <si>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</si>
  <si>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</si>
  <si>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</si>
  <si>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</si>
  <si>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</si>
  <si>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</si>
  <si>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</si>
  <si>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</si>
  <si>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</si>
  <si>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</si>
  <si>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</si>
  <si>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</si>
  <si>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</si>
  <si>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</si>
  <si>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</si>
  <si>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</si>
  <si>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</si>
  <si>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</si>
  <si>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</si>
  <si>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</si>
  <si>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</si>
  <si>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</si>
  <si>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</si>
  <si>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</si>
  <si>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</si>
  <si>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</si>
  <si>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</si>
  <si>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</si>
  <si>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</si>
  <si>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</si>
  <si>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</si>
  <si>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</si>
  <si>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</si>
  <si>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</si>
  <si>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</si>
  <si>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</si>
  <si>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</si>
  <si>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</si>
  <si>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</si>
  <si>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</si>
  <si>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</si>
  <si>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</si>
  <si>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</si>
  <si>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</si>
  <si>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</si>
  <si>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</si>
  <si>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</si>
  <si>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</si>
  <si>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</si>
  <si>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</si>
  <si>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</si>
  <si>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</si>
  <si>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</si>
  <si>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</si>
  <si>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</si>
  <si>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</si>
  <si>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</si>
  <si>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</si>
  <si>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</si>
  <si>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</si>
  <si>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</si>
  <si>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</si>
  <si>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</si>
  <si>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</si>
  <si>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</si>
  <si>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</si>
  <si>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</si>
  <si>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</si>
  <si>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</si>
  <si>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</si>
  <si>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</si>
  <si>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</si>
  <si>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</si>
  <si>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</si>
  <si>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</si>
  <si>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</si>
  <si>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</si>
  <si>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</si>
  <si>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</si>
  <si>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</si>
  <si>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</si>
  <si>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</si>
  <si>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</si>
  <si>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</si>
  <si>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</si>
  <si>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</si>
  <si>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</si>
  <si>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</si>
  <si>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</si>
  <si>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</si>
  <si>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</si>
  <si>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</si>
  <si>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</si>
  <si>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</si>
  <si>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</si>
  <si>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</si>
  <si>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</si>
  <si>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</si>
  <si>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</si>
  <si>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</si>
  <si>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</si>
  <si>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</si>
  <si>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</si>
  <si>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</si>
  <si>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</si>
  <si>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</si>
  <si>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</si>
  <si>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</si>
  <si>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</si>
  <si>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</si>
  <si>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</si>
  <si>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</si>
  <si>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</si>
  <si>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</si>
  <si>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</si>
  <si>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</si>
  <si>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</si>
  <si>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</si>
  <si>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</si>
  <si>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</si>
  <si>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</si>
  <si>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</si>
  <si>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</si>
  <si>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</si>
  <si>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</si>
  <si>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</si>
  <si>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</si>
  <si>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</si>
  <si>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</si>
  <si>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</si>
  <si>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</si>
  <si>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</si>
  <si>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</si>
  <si>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</si>
  <si>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</si>
  <si>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</si>
  <si>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</si>
  <si>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</si>
  <si>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</si>
  <si>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</si>
  <si>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</si>
  <si>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</si>
  <si>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</si>
  <si>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</si>
  <si>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</si>
  <si>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</si>
  <si>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</si>
  <si>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</si>
  <si>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</si>
  <si>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</si>
  <si>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</si>
  <si>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</si>
  <si>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</si>
  <si>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</si>
  <si>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</si>
  <si>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</si>
  <si>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</si>
  <si>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</si>
  <si>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</si>
  <si>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</si>
  <si>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</si>
  <si>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</si>
  <si>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</si>
  <si>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</si>
  <si>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</si>
  <si>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</si>
  <si>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</si>
  <si>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</si>
  <si>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</si>
  <si>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</si>
  <si>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</si>
  <si>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</si>
  <si>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</si>
  <si>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</si>
  <si>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</si>
  <si>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</si>
  <si>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</si>
  <si>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</si>
  <si>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</si>
  <si>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</si>
  <si>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</si>
  <si>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</si>
  <si>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</si>
  <si>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</si>
  <si>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</si>
  <si>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</si>
  <si>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</si>
  <si>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</si>
  <si>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</si>
  <si>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</si>
  <si>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</si>
  <si>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</si>
  <si>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</si>
  <si>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</si>
  <si>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</si>
  <si>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</si>
  <si>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</si>
  <si>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</si>
  <si>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</si>
  <si>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</si>
  <si>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</si>
  <si>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</si>
  <si>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</si>
  <si>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</si>
  <si>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</si>
  <si>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</si>
  <si>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</si>
  <si>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</si>
  <si>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</si>
  <si>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</si>
  <si>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</si>
  <si>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</si>
  <si>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</si>
  <si>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</si>
  <si>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</si>
  <si>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</si>
  <si>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</si>
  <si>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</si>
  <si>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</si>
  <si>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</si>
  <si>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</si>
  <si>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</si>
  <si>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</si>
  <si>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</si>
  <si>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</si>
  <si>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</si>
  <si>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</si>
  <si>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</si>
  <si>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</si>
  <si>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</si>
  <si>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</si>
  <si>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</si>
  <si>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</si>
  <si>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</si>
  <si>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</si>
  <si>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</si>
  <si>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</si>
  <si>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</si>
  <si>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</si>
  <si>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</si>
  <si>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</si>
  <si>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</si>
  <si>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</si>
  <si>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</si>
  <si>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</si>
  <si>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</si>
  <si>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</si>
  <si>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</si>
  <si>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</si>
  <si>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</si>
  <si>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</si>
  <si>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</si>
  <si>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</si>
  <si>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</si>
  <si>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</si>
  <si>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</si>
  <si>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</si>
  <si>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</si>
  <si>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</si>
  <si>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</si>
  <si>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</si>
  <si>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</si>
  <si>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</si>
  <si>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</si>
  <si>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</si>
  <si>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</si>
  <si>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</si>
  <si>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</si>
  <si>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</si>
  <si>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</si>
  <si>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</si>
  <si>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</si>
  <si>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</si>
  <si>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</si>
  <si>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</si>
  <si>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</si>
  <si>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</si>
  <si>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</si>
  <si>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</si>
  <si>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</si>
  <si>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</si>
  <si>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</si>
  <si>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</si>
  <si>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</si>
  <si>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</si>
  <si>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</si>
  <si>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</si>
  <si>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</si>
  <si>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</si>
  <si>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</si>
  <si>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</si>
  <si>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</si>
  <si>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</si>
  <si>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</si>
  <si>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</si>
  <si>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</si>
  <si>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</si>
  <si>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</si>
  <si>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</si>
  <si>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</si>
  <si>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</si>
  <si>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</si>
  <si>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</si>
  <si>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</si>
  <si>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</si>
  <si>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</si>
  <si>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</si>
  <si>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</si>
  <si>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</si>
  <si>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</si>
  <si>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</si>
  <si>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</si>
  <si>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</si>
  <si>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</si>
  <si>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</si>
  <si>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</si>
  <si>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</si>
  <si>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</si>
  <si>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</si>
  <si>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</si>
  <si>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</si>
  <si>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</si>
  <si>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</si>
  <si>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</si>
  <si>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</si>
  <si>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</si>
  <si>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</si>
  <si>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</si>
  <si>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</si>
  <si>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</si>
  <si>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</si>
  <si>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</si>
  <si>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</si>
  <si>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</si>
  <si>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</si>
  <si>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</si>
  <si>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</si>
  <si>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</si>
  <si>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</si>
  <si>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</si>
  <si>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</si>
  <si>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</si>
  <si>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</si>
  <si>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</si>
  <si>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</si>
  <si>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</si>
  <si>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</si>
  <si>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</si>
  <si>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</si>
  <si>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</si>
  <si>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</si>
  <si>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</si>
  <si>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</si>
  <si>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</si>
  <si>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</si>
  <si>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</si>
  <si>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</si>
  <si>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</si>
  <si>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</si>
  <si>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</si>
  <si>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</si>
  <si>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</si>
  <si>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</si>
  <si>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</si>
  <si>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</si>
  <si>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</si>
  <si>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</si>
  <si>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</si>
  <si>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</si>
  <si>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</si>
  <si>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</si>
  <si>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</si>
  <si>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</si>
  <si>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</si>
  <si>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</si>
  <si>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</si>
  <si>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</si>
  <si>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</si>
  <si>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</si>
  <si>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</si>
  <si>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</si>
  <si>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</si>
  <si>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</si>
  <si>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</si>
  <si>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</si>
  <si>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</si>
  <si>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</si>
  <si>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</si>
  <si>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</si>
  <si>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</si>
  <si>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</si>
  <si>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</si>
  <si>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</si>
  <si>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</si>
  <si>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</si>
  <si>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</si>
  <si>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</si>
  <si>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</si>
  <si>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</si>
  <si>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</si>
  <si>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</si>
  <si>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</si>
  <si>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</si>
  <si>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</si>
  <si>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</si>
  <si>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</si>
  <si>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</si>
  <si>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</si>
  <si>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</si>
  <si>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</si>
  <si>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</si>
  <si>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</si>
  <si>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</si>
  <si>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</si>
  <si>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</si>
  <si>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</si>
  <si>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</si>
  <si>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</si>
  <si>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</si>
  <si>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</si>
  <si>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</si>
  <si>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</si>
  <si>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</si>
  <si>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</si>
  <si>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</si>
  <si>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</si>
  <si>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</si>
  <si>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</si>
  <si>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</si>
  <si>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</si>
  <si>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</si>
  <si>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</si>
  <si>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</si>
  <si>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</si>
  <si>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</si>
  <si>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</si>
  <si>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</si>
  <si>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</si>
  <si>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</si>
  <si>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</si>
  <si>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</si>
  <si>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</si>
  <si>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</si>
  <si>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</si>
  <si>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</si>
  <si>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</si>
  <si>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</si>
  <si>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</si>
  <si>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</si>
  <si>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</si>
  <si>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</si>
  <si>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</si>
  <si>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</si>
  <si>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</si>
  <si>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</si>
  <si>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</si>
  <si>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</si>
  <si>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</si>
  <si>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</si>
  <si>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</si>
  <si>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</si>
  <si>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</si>
  <si>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</si>
  <si>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</si>
  <si>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</si>
  <si>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</si>
  <si>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</si>
  <si>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</si>
  <si>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</si>
  <si>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</si>
  <si>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</si>
  <si>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</si>
  <si>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</si>
  <si>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</si>
  <si>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</si>
  <si>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</si>
  <si>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</si>
  <si>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</si>
  <si>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</si>
  <si>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</si>
  <si>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</si>
  <si>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</si>
  <si>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</si>
  <si>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</si>
  <si>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</si>
  <si>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</si>
  <si>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</si>
  <si>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</si>
  <si>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</si>
  <si>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</si>
  <si>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</si>
  <si>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</si>
  <si>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</si>
  <si>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</si>
  <si>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</si>
  <si>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</si>
  <si>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</si>
  <si>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</si>
  <si>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</si>
  <si>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</si>
  <si>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</si>
  <si>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</si>
  <si>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</si>
  <si>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</si>
  <si>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</si>
  <si>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</si>
  <si>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</si>
  <si>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</si>
  <si>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</si>
  <si>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</si>
  <si>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</si>
  <si>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</si>
  <si>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</si>
  <si>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</si>
  <si>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</si>
  <si>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</si>
  <si>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</si>
  <si>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</si>
  <si>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</si>
  <si>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</si>
  <si>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</si>
  <si>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</si>
  <si>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</si>
  <si>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</si>
  <si>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</si>
  <si>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</si>
  <si>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</si>
  <si>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</si>
  <si>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</si>
  <si>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</si>
  <si>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</si>
  <si>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</si>
  <si>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</si>
  <si>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</si>
  <si>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</si>
  <si>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</si>
  <si>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</si>
  <si>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</si>
  <si>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</si>
  <si>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</si>
  <si>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</si>
  <si>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</si>
  <si>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</si>
  <si>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</si>
  <si>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</si>
  <si>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</si>
  <si>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</si>
  <si>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</si>
  <si>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</si>
  <si>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</si>
  <si>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</si>
  <si>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</si>
  <si>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</si>
  <si>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</si>
  <si>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</si>
  <si>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</si>
  <si>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</si>
  <si>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</si>
  <si>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</si>
  <si>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</si>
  <si>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</si>
  <si>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</si>
  <si>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</si>
  <si>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</si>
  <si>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</si>
  <si>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</si>
  <si>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</si>
  <si>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</si>
  <si>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</si>
  <si>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</si>
  <si>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</si>
  <si>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</si>
  <si>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</si>
  <si>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</si>
  <si>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</si>
  <si>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</si>
  <si>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</si>
  <si>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</si>
  <si>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</si>
  <si>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</si>
  <si>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</si>
  <si>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</si>
  <si>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</si>
  <si>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</si>
  <si>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</si>
  <si>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</si>
  <si>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</si>
  <si>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</si>
  <si>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</si>
  <si>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</si>
  <si>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</si>
  <si>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</si>
  <si>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</si>
  <si>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</si>
  <si>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</si>
  <si>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</si>
  <si>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</si>
  <si>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</si>
  <si>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</si>
  <si>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</si>
  <si>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</si>
  <si>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</si>
  <si>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</si>
  <si>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</si>
  <si>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</si>
  <si>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</si>
  <si>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</si>
  <si>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</si>
  <si>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</si>
  <si>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</si>
  <si>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</si>
  <si>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</si>
  <si>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</si>
  <si>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</si>
  <si>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</si>
  <si>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</si>
  <si>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</si>
  <si>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</si>
  <si>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</si>
  <si>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</si>
  <si>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</si>
  <si>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</si>
  <si>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</si>
  <si>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</si>
  <si>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</si>
  <si>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</si>
  <si>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</si>
  <si>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</si>
  <si>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</si>
  <si>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</si>
  <si>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</si>
  <si>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</si>
  <si>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</si>
  <si>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</si>
  <si>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</si>
  <si>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</si>
  <si>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</si>
  <si>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</si>
  <si>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</si>
  <si>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</si>
  <si>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</si>
  <si>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</si>
  <si>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</si>
  <si>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</si>
  <si>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</si>
  <si>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</si>
  <si>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</si>
  <si>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</si>
  <si>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</si>
  <si>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</si>
  <si>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</si>
  <si>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</si>
  <si>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</si>
  <si>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</si>
  <si>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</si>
  <si>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</si>
  <si>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</si>
  <si>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</si>
  <si>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</si>
  <si>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</si>
  <si>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</si>
  <si>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</si>
  <si>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</si>
  <si>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</si>
  <si>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</si>
  <si>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</si>
  <si>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</si>
  <si>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</si>
  <si>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</si>
  <si>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</si>
  <si>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</si>
  <si>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</si>
  <si>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</si>
  <si>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</si>
  <si>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</si>
  <si>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</si>
  <si>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</si>
  <si>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</si>
  <si>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</si>
  <si>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</si>
  <si>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</si>
  <si>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</si>
  <si>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</si>
  <si>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</si>
  <si>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</si>
  <si>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</si>
  <si>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</si>
  <si>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</si>
  <si>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</si>
  <si>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</si>
  <si>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</si>
  <si>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</si>
  <si>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</si>
  <si>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</si>
  <si>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</si>
  <si>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</si>
  <si>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</si>
  <si>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</si>
  <si>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</si>
  <si>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</si>
  <si>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</si>
  <si>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</si>
  <si>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</si>
  <si>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</si>
  <si>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</si>
  <si>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</si>
  <si>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</si>
  <si>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</si>
  <si>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</si>
  <si>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</si>
  <si>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</si>
  <si>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</si>
  <si>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</si>
  <si>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</si>
  <si>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</si>
  <si>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</si>
  <si>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</si>
  <si>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</si>
  <si>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</si>
  <si>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</si>
  <si>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</si>
  <si>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</si>
  <si>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</si>
  <si>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</si>
  <si>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</si>
  <si>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</si>
  <si>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</si>
  <si>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</si>
  <si>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</si>
  <si>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</si>
  <si>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</si>
  <si>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</si>
  <si>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</si>
  <si>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</si>
  <si>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</si>
  <si>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</si>
  <si>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</si>
  <si>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</si>
  <si>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</si>
  <si>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</si>
  <si>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</si>
  <si>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</si>
  <si>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</si>
  <si>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</si>
  <si>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</si>
  <si>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</si>
  <si>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</si>
  <si>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</si>
  <si>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</si>
  <si>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</si>
  <si>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</si>
  <si>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</si>
  <si>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</si>
  <si>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</si>
  <si>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</si>
  <si>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</si>
  <si>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</si>
  <si>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</si>
  <si>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</si>
  <si>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</si>
  <si>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</si>
  <si>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</si>
  <si>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</si>
  <si>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</si>
  <si>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</si>
  <si>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</si>
  <si>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</si>
  <si>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</si>
  <si>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</si>
  <si>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</si>
  <si>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</si>
  <si>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</si>
  <si>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</si>
  <si>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</si>
  <si>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</si>
  <si>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</si>
  <si>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</si>
  <si>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</si>
  <si>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</si>
  <si>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</si>
  <si>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</si>
  <si>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</si>
  <si>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</si>
  <si>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</si>
  <si>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</si>
  <si>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</si>
  <si>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</si>
  <si>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</si>
  <si>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</si>
  <si>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</si>
  <si>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</si>
  <si>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</si>
  <si>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</si>
  <si>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</si>
  <si>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</si>
  <si>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</si>
  <si>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</si>
  <si>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</si>
  <si>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</si>
  <si>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</si>
  <si>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</si>
  <si>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</si>
  <si>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</si>
  <si>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</si>
  <si>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</si>
  <si>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</si>
  <si>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</si>
  <si>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</si>
  <si>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</si>
  <si>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</si>
  <si>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</si>
  <si>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</si>
  <si>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</si>
  <si>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</si>
  <si>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</si>
  <si>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</si>
  <si>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</si>
  <si>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</si>
  <si>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</si>
  <si>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</si>
  <si>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</si>
  <si>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</si>
  <si>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</si>
  <si>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</si>
  <si>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</si>
  <si>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</si>
  <si>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</si>
  <si>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</si>
  <si>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</si>
  <si>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</si>
  <si>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</si>
  <si>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</si>
  <si>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</si>
  <si>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</si>
  <si>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</si>
  <si>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</si>
  <si>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</si>
  <si>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</si>
  <si>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</si>
  <si>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</si>
  <si>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</si>
  <si>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</si>
  <si>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</si>
  <si>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</si>
  <si>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</si>
  <si>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</si>
  <si>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</si>
  <si>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</si>
  <si>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</si>
  <si>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</si>
  <si>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</si>
  <si>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</si>
  <si>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</si>
  <si>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</si>
  <si>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</si>
  <si>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</si>
  <si>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</si>
  <si>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</si>
  <si>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</si>
  <si>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</si>
  <si>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</si>
  <si>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</si>
  <si>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</si>
  <si>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</si>
  <si>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</si>
  <si>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</si>
  <si>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</si>
  <si>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</si>
  <si>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</si>
  <si>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</si>
  <si>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</si>
  <si>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</si>
  <si>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</si>
  <si>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</si>
  <si>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</si>
  <si>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</si>
  <si>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</si>
  <si>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</si>
  <si>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</si>
  <si>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</si>
  <si>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</si>
  <si>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</si>
  <si>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</si>
  <si>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</si>
  <si>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</si>
  <si>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</si>
  <si>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</si>
  <si>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</si>
  <si>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</si>
  <si>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</si>
  <si>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</si>
  <si>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</si>
  <si>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</si>
  <si>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</si>
  <si>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</si>
  <si>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</si>
  <si>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</si>
  <si>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</si>
  <si>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</si>
  <si>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</si>
  <si>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</si>
  <si>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</si>
  <si>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</si>
  <si>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</si>
  <si>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</si>
  <si>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</si>
  <si>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</si>
  <si>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</si>
  <si>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</si>
  <si>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</si>
  <si>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</si>
  <si>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</si>
  <si>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</si>
  <si>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</si>
  <si>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</si>
  <si>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</si>
  <si>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</si>
  <si>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</si>
  <si>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</si>
  <si>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</si>
  <si>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</si>
  <si>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</si>
  <si>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</si>
  <si>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</si>
  <si>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</si>
  <si>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</si>
  <si>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</si>
  <si>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</si>
  <si>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</si>
  <si>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</si>
  <si>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</si>
  <si>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</si>
  <si>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</si>
  <si>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</si>
  <si>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</si>
  <si>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</si>
  <si>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</si>
  <si>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</si>
  <si>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</si>
  <si>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</si>
  <si>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</si>
  <si>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</si>
  <si>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</si>
  <si>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</si>
  <si>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</si>
  <si>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</si>
  <si>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</si>
  <si>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</si>
  <si>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</si>
  <si>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</si>
  <si>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</si>
  <si>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</si>
  <si>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</si>
  <si>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</si>
  <si>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</si>
  <si>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</si>
  <si>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</si>
  <si>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</si>
  <si>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</si>
  <si>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</si>
  <si>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</si>
  <si>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</si>
  <si>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</si>
  <si>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</si>
  <si>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</si>
  <si>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</si>
  <si>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</si>
  <si>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</si>
  <si>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</si>
  <si>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</si>
  <si>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</si>
  <si>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</si>
  <si>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</si>
  <si>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</si>
  <si>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</si>
  <si>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</si>
  <si>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</si>
  <si>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</si>
  <si>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</si>
  <si>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</si>
  <si>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</si>
  <si>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</si>
  <si>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</si>
  <si>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</si>
  <si>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</si>
  <si>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</si>
  <si>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</si>
  <si>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</si>
  <si>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</si>
  <si>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</si>
  <si>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</si>
  <si>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</si>
  <si>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</si>
  <si>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</si>
  <si>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</si>
  <si>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</si>
  <si>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</si>
  <si>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</si>
  <si>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</si>
  <si>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</si>
  <si>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</si>
  <si>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</si>
  <si>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</si>
  <si>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</si>
  <si>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</si>
  <si>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</si>
  <si>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</si>
  <si>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</si>
  <si>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</si>
  <si>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</si>
  <si>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</si>
  <si>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</si>
  <si>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</si>
  <si>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</si>
  <si>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</si>
  <si>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</si>
  <si>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</si>
  <si>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</si>
  <si>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</si>
  <si>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</si>
  <si>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</si>
  <si>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</si>
  <si>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</si>
  <si>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</si>
  <si>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</si>
  <si>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</si>
  <si>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</si>
  <si>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</si>
  <si>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</si>
  <si>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</si>
  <si>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</si>
  <si>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</si>
  <si>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</si>
  <si>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</si>
  <si>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</si>
  <si>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</si>
  <si>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</si>
  <si>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</si>
  <si>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</si>
  <si>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</si>
  <si>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</si>
  <si>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</si>
  <si>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</si>
  <si>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</si>
  <si>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</si>
  <si>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</si>
  <si>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</si>
  <si>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</si>
  <si>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</si>
  <si>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</si>
  <si>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</si>
  <si>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</si>
  <si>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</si>
  <si>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</si>
  <si>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</si>
  <si>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</si>
  <si>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</si>
  <si>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</si>
  <si>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</si>
  <si>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</si>
  <si>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</si>
  <si>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</si>
  <si>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</si>
  <si>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</si>
  <si>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</si>
  <si>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</si>
  <si>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</si>
  <si>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</si>
  <si>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</si>
  <si>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</si>
  <si>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</si>
  <si>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</si>
  <si>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</si>
  <si>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</si>
  <si>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</si>
  <si>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</si>
  <si>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</si>
  <si>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</si>
  <si>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</si>
  <si>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</si>
  <si>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</si>
  <si>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</si>
  <si>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</si>
  <si>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</si>
  <si>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</si>
  <si>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</si>
  <si>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</si>
  <si>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</si>
  <si>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</si>
  <si>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</si>
  <si>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</si>
  <si>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</si>
  <si>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</si>
  <si>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</si>
  <si>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</si>
  <si>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</si>
  <si>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</si>
  <si>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</si>
  <si>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</si>
  <si>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</si>
  <si>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</si>
  <si>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</si>
  <si>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</si>
  <si>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</si>
  <si>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</si>
  <si>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</si>
  <si>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</si>
  <si>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</si>
  <si>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</si>
  <si>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</si>
  <si>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</si>
  <si>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</si>
  <si>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</si>
  <si>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</si>
  <si>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</si>
  <si>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</si>
  <si>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</si>
  <si>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</si>
  <si>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</si>
  <si>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</si>
  <si>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</si>
  <si>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</si>
  <si>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</si>
  <si>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</si>
  <si>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</si>
  <si>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</si>
  <si>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</si>
  <si>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</si>
  <si>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</si>
  <si>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</si>
  <si>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</si>
  <si>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</si>
  <si>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</si>
  <si>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</si>
  <si>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</si>
  <si>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</si>
  <si>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</si>
  <si>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</si>
  <si>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</si>
  <si>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</si>
  <si>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</si>
  <si>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</si>
  <si>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</si>
  <si>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</si>
  <si>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</si>
  <si>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</si>
  <si>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</si>
  <si>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</si>
  <si>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</si>
  <si>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</si>
  <si>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</si>
  <si>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</si>
  <si>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</si>
  <si>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</si>
  <si>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</si>
  <si>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</si>
  <si>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</si>
  <si>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</si>
  <si>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</si>
  <si>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</si>
  <si>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</si>
  <si>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</si>
  <si>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</si>
  <si>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</si>
  <si>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</si>
  <si>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</si>
  <si>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</si>
  <si>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</si>
  <si>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</si>
  <si>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</si>
  <si>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</si>
  <si>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</si>
  <si>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</si>
  <si>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</si>
  <si>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</si>
  <si>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</si>
  <si>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</si>
  <si>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</si>
  <si>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</si>
  <si>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</si>
  <si>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</si>
  <si>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</si>
  <si>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</si>
  <si>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</si>
  <si>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</si>
  <si>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</si>
  <si>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</si>
  <si>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</si>
  <si>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</si>
  <si>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</si>
  <si>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</si>
  <si>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</si>
  <si>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</si>
  <si>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</si>
  <si>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</si>
  <si>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</si>
  <si>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</si>
  <si>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</si>
  <si>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</si>
  <si>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</si>
  <si>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</si>
  <si>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</si>
  <si>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</si>
  <si>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</si>
  <si>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</si>
  <si>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</si>
  <si>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</si>
  <si>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</si>
  <si>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</si>
  <si>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</si>
  <si>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</si>
  <si>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</si>
  <si>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</si>
  <si>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</si>
  <si>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</si>
  <si>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</si>
  <si>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</si>
  <si>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</si>
  <si>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</si>
  <si>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</si>
  <si>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</si>
  <si>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</si>
  <si>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</si>
  <si>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</si>
  <si>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</si>
  <si>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</si>
  <si>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</si>
  <si>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</si>
  <si>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</si>
  <si>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</si>
  <si>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</si>
  <si>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</si>
  <si>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</si>
  <si>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</si>
  <si>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</si>
  <si>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</si>
  <si>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</si>
  <si>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</si>
  <si>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</si>
  <si>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</si>
  <si>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</si>
  <si>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</si>
  <si>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</si>
  <si>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</si>
  <si>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</si>
  <si>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</si>
  <si>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</si>
  <si>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</si>
  <si>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</si>
  <si>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</si>
  <si>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</si>
  <si>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</si>
  <si>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</si>
  <si>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</si>
  <si>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</si>
  <si>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</si>
  <si>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</si>
  <si>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</si>
  <si>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</si>
  <si>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</si>
  <si>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</si>
  <si>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</si>
  <si>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</si>
  <si>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</si>
  <si>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</si>
  <si>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</si>
  <si>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</si>
  <si>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</si>
  <si>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</si>
  <si>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</si>
  <si>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</si>
  <si>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</si>
  <si>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</si>
  <si>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</si>
  <si>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</si>
  <si>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</si>
  <si>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</si>
  <si>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</si>
  <si>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</si>
  <si>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</si>
  <si>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</si>
  <si>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</si>
  <si>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</si>
  <si>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</si>
  <si>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</si>
  <si>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</si>
  <si>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</si>
  <si>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</si>
  <si>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</si>
  <si>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</si>
  <si>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</si>
  <si>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</si>
  <si>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</si>
  <si>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</si>
  <si>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</si>
  <si>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</si>
  <si>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</si>
  <si>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</si>
  <si>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</si>
  <si>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</si>
  <si>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</si>
  <si>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</si>
  <si>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</si>
  <si>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</si>
  <si>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</si>
  <si>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</si>
  <si>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</si>
  <si>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</si>
  <si>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</si>
  <si>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</si>
  <si>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</si>
  <si>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</si>
  <si>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</si>
  <si>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</si>
  <si>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</si>
  <si>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</si>
  <si>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</si>
  <si>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</si>
  <si>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</si>
  <si>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</si>
  <si>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</si>
  <si>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</si>
  <si>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</si>
  <si>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</si>
  <si>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</si>
  <si>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</si>
  <si>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</si>
  <si>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</si>
  <si>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</si>
  <si>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</si>
  <si>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</si>
  <si>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</si>
  <si>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</si>
  <si>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</si>
  <si>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</si>
  <si>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</si>
  <si>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</si>
  <si>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</si>
  <si>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</si>
  <si>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</si>
  <si>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</si>
  <si>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</si>
  <si>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</si>
  <si>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</si>
  <si>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</si>
  <si>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</si>
  <si>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</si>
  <si>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</si>
  <si>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</si>
  <si>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</si>
  <si>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</si>
  <si>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</si>
  <si>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</si>
  <si>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</si>
  <si>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</si>
  <si>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</si>
  <si>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</si>
  <si>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</si>
  <si>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</si>
  <si>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</si>
  <si>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</si>
  <si>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</si>
  <si>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</si>
  <si>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</si>
  <si>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</si>
  <si>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</si>
  <si>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</si>
  <si>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</si>
  <si>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</si>
  <si>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</si>
  <si>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</si>
  <si>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</si>
  <si>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</si>
  <si>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</si>
  <si>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</si>
  <si>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</si>
  <si>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</si>
  <si>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</si>
  <si>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</si>
  <si>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</si>
  <si>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</si>
  <si>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</si>
  <si>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</si>
  <si>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</si>
  <si>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</si>
  <si>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</si>
  <si>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</si>
  <si>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</si>
  <si>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</si>
  <si>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</si>
  <si>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</si>
  <si>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</si>
  <si>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</si>
  <si>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</si>
  <si>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</si>
  <si>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</si>
  <si>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</si>
  <si>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</si>
  <si>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</si>
  <si>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</si>
  <si>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</si>
  <si>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</si>
  <si>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</si>
  <si>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</si>
  <si>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</si>
  <si>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</si>
  <si>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</si>
  <si>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</si>
  <si>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</si>
  <si>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</si>
  <si>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</si>
  <si>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</si>
  <si>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</si>
  <si>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</si>
  <si>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</si>
  <si>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</si>
  <si>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</si>
  <si>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</si>
  <si>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</si>
  <si>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</si>
  <si>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</si>
  <si>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</si>
  <si>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</si>
  <si>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</si>
  <si>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</si>
  <si>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</si>
  <si>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</si>
  <si>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</si>
  <si>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</si>
  <si>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</si>
  <si>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</si>
  <si>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</si>
  <si>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</si>
  <si>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</si>
  <si>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</si>
  <si>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</si>
  <si>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</si>
  <si>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</si>
  <si>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</si>
  <si>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</si>
  <si>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</si>
  <si>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</si>
  <si>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</si>
  <si>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</si>
  <si>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</si>
  <si>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</si>
  <si>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</si>
  <si>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</si>
  <si>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</si>
  <si>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</si>
  <si>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</si>
  <si>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</si>
  <si>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</si>
  <si>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</si>
  <si>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</si>
  <si>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</si>
  <si>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</si>
  <si>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</si>
  <si>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</si>
  <si>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</si>
  <si>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</si>
  <si>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</si>
  <si>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</si>
  <si>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</si>
  <si>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</si>
  <si>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</si>
  <si>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</si>
  <si>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</si>
  <si>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</si>
  <si>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</si>
  <si>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</si>
  <si>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</si>
  <si>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</si>
  <si>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</si>
  <si>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</si>
  <si>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</si>
  <si>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</si>
  <si>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</si>
  <si>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</si>
  <si>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</si>
  <si>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</si>
  <si>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</si>
  <si>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</si>
  <si>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</si>
  <si>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</si>
  <si>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</si>
  <si>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</si>
  <si>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</si>
  <si>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</si>
  <si>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</si>
  <si>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</si>
  <si>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</si>
  <si>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</si>
  <si>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</si>
  <si>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</si>
  <si>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</si>
  <si>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</si>
  <si>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</si>
  <si>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</si>
  <si>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</si>
  <si>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</si>
  <si>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</si>
  <si>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</si>
  <si>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</si>
  <si>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</si>
  <si>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</si>
  <si>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</si>
  <si>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</si>
  <si>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</si>
  <si>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</si>
  <si>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</si>
  <si>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</si>
  <si>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</si>
  <si>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</si>
  <si>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</si>
  <si>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</si>
  <si>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</si>
  <si>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</si>
  <si>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</si>
  <si>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</si>
  <si>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</si>
  <si>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</si>
  <si>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</si>
  <si>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</si>
  <si>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</si>
  <si>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</si>
  <si>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</si>
  <si>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</si>
  <si>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</si>
  <si>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</si>
  <si>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</si>
  <si>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</si>
  <si>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</si>
  <si>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</si>
  <si>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</si>
  <si>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</si>
  <si>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</si>
  <si>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</si>
  <si>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</si>
  <si>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</si>
  <si>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</si>
  <si>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</si>
  <si>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</si>
  <si>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</si>
  <si>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</si>
  <si>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</si>
  <si>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</si>
  <si>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</si>
  <si>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</si>
  <si>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</si>
  <si>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</si>
  <si>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</si>
  <si>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</si>
  <si>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</si>
  <si>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</si>
  <si>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</si>
  <si>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</si>
  <si>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</si>
  <si>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</si>
  <si>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</si>
  <si>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</si>
  <si>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</si>
  <si>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</si>
  <si>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</si>
  <si>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</si>
  <si>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</si>
  <si>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</si>
  <si>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</si>
  <si>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</si>
  <si>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</si>
  <si>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</si>
  <si>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</si>
  <si>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</si>
  <si>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</si>
  <si>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</si>
  <si>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</si>
  <si>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</si>
  <si>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</si>
  <si>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</si>
  <si>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</si>
  <si>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</si>
  <si>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</si>
  <si>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</si>
  <si>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</si>
  <si>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</si>
  <si>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</si>
  <si>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</si>
  <si>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</si>
  <si>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</si>
  <si>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</si>
  <si>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</si>
  <si>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</si>
  <si>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</si>
  <si>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</si>
  <si>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</si>
  <si>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</si>
  <si>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</si>
  <si>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</si>
  <si>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</si>
  <si>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</si>
  <si>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</si>
  <si>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</si>
  <si>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</si>
  <si>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</si>
  <si>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</si>
  <si>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</si>
  <si>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</si>
  <si>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</si>
  <si>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</si>
  <si>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</si>
  <si>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</si>
  <si>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</si>
  <si>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</si>
  <si>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</si>
  <si>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</si>
  <si>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</si>
  <si>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</si>
  <si>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</si>
  <si>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</si>
  <si>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</si>
  <si>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</si>
  <si>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</si>
  <si>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</si>
  <si>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</si>
  <si>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</si>
  <si>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</si>
  <si>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</si>
  <si>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</si>
  <si>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</si>
  <si>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</si>
  <si>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</si>
  <si>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</si>
  <si>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</si>
  <si>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</si>
  <si>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</si>
  <si>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</si>
  <si>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</si>
  <si>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</si>
  <si>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</si>
  <si>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</si>
  <si>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</si>
  <si>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</si>
  <si>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</si>
  <si>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</si>
  <si>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</si>
  <si>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</si>
  <si>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</si>
  <si>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</si>
  <si>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</si>
  <si>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</si>
  <si>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</si>
  <si>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</si>
  <si>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</si>
  <si>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</si>
  <si>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</si>
  <si>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</si>
  <si>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</si>
  <si>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</si>
  <si>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</si>
  <si>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</si>
  <si>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</si>
  <si>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</si>
  <si>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</si>
  <si>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</si>
  <si>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</si>
  <si>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</si>
  <si>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</si>
  <si>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</si>
  <si>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</si>
  <si>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</si>
  <si>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</si>
  <si>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</si>
  <si>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</si>
  <si>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</si>
  <si>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</si>
  <si>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</si>
  <si>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</si>
  <si>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</si>
  <si>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</si>
  <si>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</si>
  <si>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</si>
  <si>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</si>
  <si>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</si>
  <si>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</si>
  <si>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</si>
  <si>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</si>
  <si>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</si>
  <si>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</si>
  <si>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</si>
  <si>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</si>
  <si>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</si>
  <si>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</si>
  <si>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</si>
  <si>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</si>
  <si>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</si>
  <si>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</si>
  <si>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</si>
  <si>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</si>
  <si>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</si>
  <si>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</si>
  <si>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</si>
  <si>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</si>
  <si>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</si>
  <si>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</si>
  <si>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</si>
  <si>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</si>
  <si>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</si>
  <si>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</si>
  <si>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</si>
  <si>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</si>
  <si>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</si>
  <si>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</si>
  <si>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</si>
  <si>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</si>
  <si>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</si>
  <si>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</si>
  <si>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</si>
  <si>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</si>
  <si>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</si>
  <si>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</si>
  <si>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</si>
  <si>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</si>
  <si>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</si>
  <si>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</si>
  <si>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</si>
  <si>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</si>
  <si>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</si>
  <si>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</si>
  <si>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</si>
  <si>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</si>
  <si>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</si>
  <si>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</si>
  <si>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</si>
  <si>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</si>
  <si>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</si>
  <si>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</si>
  <si>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</si>
  <si>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</si>
  <si>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</si>
  <si>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</si>
  <si>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</si>
  <si>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</si>
  <si>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</si>
  <si>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</si>
  <si>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</si>
  <si>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</si>
  <si>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</si>
  <si>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</si>
  <si>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</si>
  <si>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</si>
  <si>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</si>
  <si>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</si>
  <si>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</si>
  <si>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</si>
  <si>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</si>
  <si>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</si>
  <si>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</si>
  <si>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</si>
  <si>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</si>
  <si>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</si>
  <si>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</si>
  <si>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</si>
  <si>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</si>
  <si>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</si>
  <si>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</si>
  <si>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</si>
  <si>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</si>
  <si>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</si>
  <si>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</si>
  <si>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</si>
  <si>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</si>
  <si>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</si>
  <si>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</si>
  <si>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</si>
  <si>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</si>
  <si>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</si>
  <si>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</si>
  <si>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</si>
  <si>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</si>
  <si>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</si>
  <si>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</si>
  <si>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</si>
  <si>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</si>
  <si>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</si>
  <si>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</si>
  <si>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</si>
  <si>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</si>
  <si>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</si>
  <si>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</si>
  <si>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</si>
  <si>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</si>
  <si>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</si>
  <si>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</si>
  <si>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</si>
  <si>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</si>
  <si>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</si>
  <si>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</si>
  <si>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</si>
  <si>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</si>
  <si>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</si>
  <si>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</si>
  <si>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</si>
  <si>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</si>
  <si>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</si>
  <si>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</si>
  <si>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</si>
  <si>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</si>
  <si>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</si>
  <si>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</si>
  <si>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</si>
  <si>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</si>
  <si>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</si>
  <si>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</si>
  <si>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</si>
  <si>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</si>
  <si>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</si>
  <si>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</si>
  <si>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</si>
  <si>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</si>
  <si>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</si>
  <si>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</si>
  <si>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</si>
  <si>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</si>
  <si>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</si>
  <si>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</si>
  <si>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</si>
  <si>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</si>
  <si>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</si>
  <si>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</si>
  <si>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</si>
  <si>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</si>
  <si>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</si>
  <si>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</si>
  <si>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</si>
  <si>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</si>
  <si>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</si>
  <si>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</si>
  <si>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</si>
  <si>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</si>
  <si>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</si>
  <si>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</si>
  <si>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</si>
  <si>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</si>
  <si>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</si>
  <si>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</si>
  <si>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</si>
  <si>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</si>
  <si>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</si>
  <si>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</si>
  <si>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</si>
  <si>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</si>
  <si>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</si>
  <si>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</si>
  <si>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</si>
  <si>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</si>
  <si>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</si>
  <si>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</si>
  <si>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</si>
  <si>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</si>
  <si>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</si>
  <si>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</si>
  <si>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</si>
  <si>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</si>
  <si>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</si>
  <si>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</si>
  <si>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</si>
  <si>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</si>
  <si>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</si>
  <si>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</si>
  <si>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</si>
  <si>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</si>
  <si>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</si>
  <si>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</si>
  <si>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</si>
  <si>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</si>
  <si>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</si>
  <si>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</si>
  <si>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</si>
  <si>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</si>
  <si>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</si>
  <si>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</si>
  <si>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</si>
  <si>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</si>
  <si>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</si>
  <si>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</si>
  <si>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</si>
  <si>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</si>
  <si>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</si>
  <si>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</si>
  <si>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</si>
  <si>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</si>
  <si>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</si>
  <si>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</si>
  <si>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</si>
  <si>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</si>
  <si>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</si>
  <si>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</si>
  <si>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</si>
  <si>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</si>
  <si>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</si>
  <si>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</si>
  <si>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</si>
  <si>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</si>
  <si>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</si>
  <si>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</si>
  <si>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</si>
  <si>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</si>
  <si>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</si>
  <si>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</si>
  <si>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</si>
  <si>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</si>
  <si>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</si>
  <si>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</si>
  <si>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</si>
  <si>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</si>
  <si>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</si>
  <si>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</si>
  <si>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</si>
  <si>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</si>
  <si>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</si>
  <si>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</si>
  <si>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</si>
  <si>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</si>
  <si>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</si>
  <si>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</si>
  <si>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</si>
  <si>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</si>
  <si>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</si>
  <si>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</si>
  <si>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</si>
  <si>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</si>
  <si>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</si>
  <si>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</si>
  <si>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</si>
  <si>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</si>
  <si>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</si>
  <si>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</si>
  <si>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</si>
  <si>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</si>
  <si>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</si>
  <si>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</si>
  <si>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</si>
  <si>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</si>
  <si>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</si>
  <si>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</si>
  <si>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</si>
  <si>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</si>
  <si>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</si>
  <si>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</si>
  <si>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</si>
  <si>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</si>
  <si>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</si>
  <si>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</si>
  <si>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</si>
  <si>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</si>
  <si>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</si>
  <si>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</si>
  <si>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</si>
  <si>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</si>
  <si>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</si>
  <si>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</si>
  <si>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</si>
  <si>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</si>
  <si>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</si>
  <si>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</si>
  <si>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</si>
  <si>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</si>
  <si>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</si>
  <si>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</si>
  <si>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</si>
  <si>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</si>
  <si>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</si>
  <si>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</si>
  <si>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</si>
  <si>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</si>
  <si>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</si>
  <si>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</si>
  <si>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</si>
  <si>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</si>
  <si>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</si>
  <si>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</si>
  <si>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</si>
  <si>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</si>
  <si>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</si>
  <si>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</si>
  <si>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</si>
  <si>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</si>
  <si>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</si>
  <si>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</si>
  <si>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</si>
  <si>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</si>
  <si>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</si>
  <si>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</si>
  <si>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</si>
  <si>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</si>
  <si>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</si>
  <si>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</si>
  <si>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</si>
  <si>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</si>
  <si>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</si>
  <si>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</si>
  <si>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</si>
  <si>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</si>
  <si>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</si>
  <si>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</si>
  <si>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</si>
  <si>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</si>
  <si>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</si>
  <si>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</si>
  <si>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</si>
  <si>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</si>
  <si>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</si>
  <si>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</si>
  <si>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</si>
  <si>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</si>
  <si>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</si>
  <si>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</si>
  <si>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</si>
  <si>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</si>
  <si>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</si>
  <si>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</si>
  <si>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</si>
  <si>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</si>
  <si>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</si>
  <si>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</si>
  <si>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</si>
  <si>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</si>
  <si>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</si>
  <si>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</si>
  <si>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</si>
  <si>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</si>
  <si>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</si>
  <si>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</si>
  <si>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</si>
  <si>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</si>
  <si>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</si>
  <si>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</si>
  <si>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</si>
  <si>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</si>
  <si>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</si>
  <si>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</si>
  <si>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</si>
  <si>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</si>
  <si>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</si>
  <si>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</si>
  <si>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</si>
  <si>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</si>
  <si>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</si>
  <si>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</si>
  <si>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</si>
  <si>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</si>
  <si>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</si>
  <si>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</si>
  <si>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</si>
  <si>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</si>
  <si>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</si>
  <si>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</si>
  <si>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</si>
  <si>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</si>
  <si>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</si>
  <si>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</si>
  <si>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</si>
  <si>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</si>
  <si>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</si>
  <si>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</si>
  <si>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</si>
  <si>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</si>
  <si>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</si>
  <si>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</si>
  <si>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</si>
  <si>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</si>
  <si>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</si>
  <si>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</si>
  <si>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</si>
  <si>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</si>
  <si>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</si>
  <si>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</si>
  <si>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</si>
  <si>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</si>
  <si>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</si>
  <si>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</si>
  <si>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</si>
  <si>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</si>
  <si>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</si>
  <si>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</si>
  <si>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</si>
  <si>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</si>
  <si>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</si>
  <si>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</si>
  <si>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</si>
  <si>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</si>
  <si>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</si>
  <si>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</si>
  <si>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</si>
  <si>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</si>
  <si>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</si>
  <si>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</si>
  <si>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</si>
  <si>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</si>
  <si>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</si>
  <si>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</si>
  <si>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</si>
  <si>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</si>
  <si>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</si>
  <si>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</si>
  <si>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</si>
  <si>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</si>
  <si>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</si>
  <si>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</si>
  <si>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</si>
  <si>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</si>
  <si>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</si>
  <si>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</si>
  <si>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</si>
  <si>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</si>
  <si>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</si>
  <si>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</si>
  <si>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</si>
  <si>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</si>
  <si>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</si>
  <si>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</si>
  <si>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</si>
  <si>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</si>
  <si>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</si>
  <si>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</si>
  <si>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</si>
  <si>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</si>
  <si>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</si>
  <si>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</si>
  <si>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</si>
  <si>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</si>
  <si>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</si>
  <si>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</si>
  <si>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</si>
  <si>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</si>
  <si>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</si>
  <si>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</si>
  <si>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</si>
  <si>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</si>
  <si>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</si>
  <si>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</si>
  <si>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</si>
  <si>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</si>
  <si>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</si>
  <si>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</si>
  <si>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</si>
  <si>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</si>
  <si>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</si>
  <si>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</si>
  <si>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</si>
  <si>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</si>
  <si>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</si>
  <si>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</si>
  <si>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</si>
  <si>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</si>
  <si>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</si>
  <si>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</si>
  <si>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</si>
  <si>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</si>
  <si>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</si>
  <si>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</si>
  <si>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</si>
  <si>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</si>
  <si>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</si>
  <si>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</si>
  <si>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</si>
  <si>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</si>
  <si>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</si>
  <si>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</si>
  <si>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</si>
  <si>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</si>
  <si>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</si>
  <si>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</si>
  <si>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</si>
  <si>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</si>
  <si>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</si>
  <si>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</si>
  <si>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</si>
  <si>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</si>
  <si>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</si>
  <si>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</si>
  <si>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</si>
  <si>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</si>
  <si>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</si>
  <si>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</si>
  <si>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</si>
  <si>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</si>
  <si>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</si>
  <si>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</si>
  <si>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</si>
  <si>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</si>
  <si>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</si>
  <si>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</si>
  <si>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</si>
  <si>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</si>
  <si>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</si>
  <si>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</si>
  <si>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</si>
  <si>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</si>
  <si>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</si>
  <si>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</si>
  <si>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</si>
  <si>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</si>
  <si>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</si>
  <si>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</si>
  <si>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</si>
  <si>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</si>
  <si>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</si>
  <si>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</si>
  <si>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</si>
  <si>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</si>
  <si>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</si>
  <si>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</si>
  <si>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</si>
  <si>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</si>
  <si>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</si>
  <si>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</si>
  <si>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</si>
  <si>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</si>
  <si>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</si>
  <si>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</si>
  <si>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</si>
  <si>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</si>
  <si>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</si>
  <si>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</si>
  <si>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</si>
  <si>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</si>
  <si>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</si>
  <si>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</si>
  <si>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</si>
  <si>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</si>
  <si>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</si>
  <si>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</si>
  <si>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</si>
  <si>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</si>
  <si>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</si>
  <si>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</si>
  <si>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</si>
  <si>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</si>
  <si>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</si>
  <si>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</si>
  <si>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</si>
  <si>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</si>
  <si>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</si>
  <si>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</si>
  <si>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</si>
  <si>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</si>
  <si>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</si>
  <si>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</si>
  <si>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</si>
  <si>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</si>
  <si>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</si>
  <si>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</si>
  <si>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</si>
  <si>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</si>
  <si>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</si>
  <si>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</si>
  <si>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</si>
  <si>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</si>
  <si>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</si>
  <si>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</si>
  <si>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</si>
  <si>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</si>
  <si>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</si>
  <si>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</si>
  <si>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</si>
  <si>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</si>
  <si>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</si>
  <si>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</si>
  <si>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</si>
  <si>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</si>
  <si>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</si>
  <si>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</si>
  <si>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</si>
  <si>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</si>
  <si>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</si>
  <si>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</si>
  <si>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</si>
  <si>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</si>
  <si>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</si>
  <si>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</si>
  <si>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</si>
  <si>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</si>
  <si>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</si>
  <si>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</si>
  <si>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</si>
  <si>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</si>
  <si>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</si>
  <si>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</si>
  <si>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</si>
  <si>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</si>
  <si>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</si>
  <si>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</si>
  <si>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</si>
  <si>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</si>
  <si>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</si>
  <si>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</si>
  <si>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</si>
  <si>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</si>
  <si>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</si>
  <si>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</si>
  <si>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</si>
  <si>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</si>
  <si>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</si>
  <si>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</si>
  <si>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</si>
  <si>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</si>
  <si>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</si>
  <si>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</si>
  <si>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</si>
  <si>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</si>
  <si>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</si>
  <si>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</si>
  <si>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</si>
  <si>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</si>
  <si>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</si>
  <si>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</si>
  <si>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</si>
  <si>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</si>
  <si>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</si>
  <si>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</si>
  <si>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</si>
  <si>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</si>
  <si>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</si>
  <si>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</si>
  <si>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</si>
  <si>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</si>
  <si>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</si>
  <si>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</si>
  <si>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</si>
  <si>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</si>
  <si>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</si>
  <si>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</si>
  <si>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</si>
  <si>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</si>
  <si>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</si>
  <si>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</si>
  <si>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</si>
  <si>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</si>
  <si>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</si>
  <si>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</si>
  <si>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</si>
  <si>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</si>
  <si>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</si>
  <si>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</si>
  <si>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</si>
  <si>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</si>
  <si>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</si>
  <si>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</si>
  <si>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</si>
  <si>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</si>
  <si>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</si>
  <si>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</si>
  <si>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</si>
  <si>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</si>
  <si>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</si>
  <si>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</si>
  <si>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</si>
  <si>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</si>
  <si>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</si>
  <si>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</si>
  <si>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</si>
  <si>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</si>
  <si>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</si>
  <si>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</si>
  <si>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</si>
  <si>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</si>
  <si>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</si>
  <si>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</si>
  <si>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</si>
  <si>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</si>
  <si>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</si>
  <si>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</si>
  <si>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</si>
  <si>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</si>
  <si>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</si>
  <si>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</si>
  <si>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</si>
  <si>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</si>
  <si>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</si>
  <si>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</si>
  <si>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</si>
  <si>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</si>
  <si>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</si>
  <si>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</si>
  <si>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</si>
  <si>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</si>
  <si>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</si>
  <si>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</si>
  <si>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</si>
  <si>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</si>
  <si>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</si>
  <si>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</si>
  <si>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</si>
  <si>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</si>
  <si>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</si>
  <si>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</si>
  <si>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</si>
  <si>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</si>
  <si>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</si>
  <si>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</si>
  <si>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</si>
  <si>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</si>
  <si>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</si>
  <si>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</si>
  <si>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</si>
  <si>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</si>
  <si>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</si>
  <si>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</si>
  <si>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</si>
  <si>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</si>
  <si>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</si>
  <si>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</si>
  <si>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</si>
  <si>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</si>
  <si>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</si>
  <si>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</si>
  <si>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</si>
  <si>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</si>
  <si>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</si>
  <si>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</si>
  <si>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</si>
  <si>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</si>
  <si>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</si>
  <si>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</si>
  <si>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</si>
  <si>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</si>
  <si>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</si>
  <si>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</si>
  <si>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</si>
  <si>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</si>
  <si>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</si>
  <si>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</si>
  <si>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</si>
  <si>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</si>
  <si>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</si>
  <si>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</si>
  <si>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</si>
  <si>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</si>
  <si>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</si>
  <si>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</si>
  <si>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</si>
  <si>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</si>
  <si>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</si>
  <si>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</si>
  <si>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</si>
  <si>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</si>
  <si>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</si>
  <si>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</si>
  <si>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</si>
  <si>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</si>
  <si>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</si>
  <si>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</si>
  <si>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</si>
  <si>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</si>
  <si>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</si>
  <si>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</si>
  <si>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</si>
  <si>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</si>
  <si>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</si>
  <si>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</si>
  <si>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</si>
  <si>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</si>
  <si>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</si>
  <si>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</si>
  <si>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</si>
  <si>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</si>
  <si>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</si>
  <si>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</si>
  <si>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</si>
  <si>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</si>
  <si>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</si>
  <si>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</si>
  <si>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</si>
  <si>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</si>
  <si>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</si>
  <si>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</si>
  <si>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</si>
  <si>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</si>
  <si>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</si>
  <si>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</si>
  <si>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</si>
  <si>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</si>
  <si>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</si>
  <si>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</si>
  <si>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</si>
  <si>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</si>
  <si>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</si>
  <si>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</si>
  <si>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</si>
  <si>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</si>
  <si>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</si>
  <si>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</si>
  <si>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</si>
  <si>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</si>
  <si>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</si>
  <si>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</si>
  <si>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</si>
  <si>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</si>
  <si>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</si>
  <si>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</si>
  <si>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</si>
  <si>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</si>
  <si>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</si>
  <si>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</si>
  <si>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</si>
  <si>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</si>
  <si>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</si>
  <si>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</si>
  <si>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</si>
  <si>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</si>
  <si>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</si>
  <si>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</si>
  <si>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</si>
  <si>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</si>
  <si>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</si>
  <si>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</si>
  <si>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</si>
  <si>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</si>
  <si>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</si>
  <si>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</si>
  <si>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</si>
  <si>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</si>
  <si>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</si>
  <si>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</si>
  <si>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</si>
  <si>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</si>
  <si>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</si>
  <si>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</si>
  <si>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</si>
  <si>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</si>
  <si>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</si>
  <si>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</si>
  <si>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</si>
  <si>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</si>
  <si>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</si>
  <si>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</si>
  <si>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</si>
  <si>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</si>
  <si>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</si>
  <si>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</si>
  <si>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</si>
  <si>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</si>
  <si>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</si>
  <si>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</si>
  <si>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</si>
  <si>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</si>
  <si>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</si>
  <si>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</si>
  <si>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</si>
  <si>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</si>
  <si>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</si>
  <si>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</si>
  <si>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</si>
  <si>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</si>
  <si>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</si>
  <si>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</si>
  <si>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</si>
  <si>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</si>
  <si>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</si>
  <si>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</si>
  <si>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</si>
  <si>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</si>
  <si>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</si>
  <si>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</si>
  <si>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</si>
  <si>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</si>
  <si>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</si>
  <si>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</si>
  <si>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</si>
  <si>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</si>
  <si>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</si>
  <si>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</si>
  <si>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</si>
  <si>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</si>
  <si>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</si>
  <si>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</si>
  <si>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</si>
  <si>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</si>
  <si>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</si>
  <si>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</si>
  <si>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</si>
  <si>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</si>
  <si>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</si>
  <si>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</si>
  <si>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</si>
  <si>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</si>
  <si>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</si>
  <si>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</si>
  <si>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</si>
  <si>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</si>
  <si>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</si>
  <si>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</si>
  <si>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</si>
  <si>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</si>
  <si>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</si>
  <si>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</si>
  <si>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</si>
  <si>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</si>
  <si>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</si>
  <si>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</si>
  <si>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</si>
  <si>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</si>
  <si>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</si>
  <si>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</si>
  <si>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</si>
  <si>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</si>
  <si>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</si>
  <si>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</si>
  <si>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</si>
  <si>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</si>
  <si>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</si>
  <si>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</si>
  <si>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</si>
  <si>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</si>
  <si>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</si>
  <si>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</si>
  <si>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</si>
  <si>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</si>
  <si>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</si>
  <si>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</si>
  <si>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</si>
  <si>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</si>
  <si>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</si>
  <si>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</si>
  <si>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</si>
  <si>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</si>
  <si>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</si>
  <si>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</si>
  <si>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</si>
  <si>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</si>
  <si>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</si>
  <si>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</si>
  <si>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</si>
  <si>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</si>
  <si>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</si>
  <si>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</si>
  <si>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</si>
  <si>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</si>
  <si>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</si>
  <si>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</si>
  <si>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</si>
  <si>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</si>
  <si>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</si>
  <si>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</si>
  <si>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</si>
  <si>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</si>
  <si>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</si>
  <si>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</si>
  <si>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</si>
  <si>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</si>
  <si>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</si>
  <si>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</si>
  <si>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</si>
  <si>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</si>
  <si>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</si>
  <si>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</si>
  <si>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</si>
  <si>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</si>
  <si>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</si>
  <si>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</si>
  <si>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</si>
  <si>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</si>
  <si>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</si>
  <si>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</si>
  <si>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</si>
  <si>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</si>
  <si>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</si>
  <si>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</si>
  <si>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</si>
  <si>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</si>
  <si>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</si>
  <si>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</si>
  <si>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</si>
  <si>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</si>
  <si>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</si>
  <si>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</si>
  <si>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</si>
  <si>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</si>
  <si>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</si>
  <si>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</si>
  <si>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</si>
  <si>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</si>
  <si>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</si>
  <si>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</si>
  <si>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</si>
  <si>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</si>
  <si>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</si>
  <si>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</si>
  <si>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</si>
  <si>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</si>
  <si>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</si>
  <si>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</si>
  <si>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</si>
  <si>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</si>
  <si>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</si>
  <si>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</si>
  <si>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</si>
  <si>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</si>
  <si>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</si>
  <si>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</si>
  <si>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</si>
  <si>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</si>
  <si>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</si>
  <si>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</si>
  <si>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</si>
  <si>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</si>
  <si>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</si>
  <si>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</si>
  <si>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</si>
  <si>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</si>
  <si>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</si>
  <si>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</si>
  <si>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</si>
  <si>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</si>
  <si>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</si>
  <si>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</si>
  <si>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</si>
  <si>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</si>
  <si>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</si>
  <si>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</si>
  <si>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</si>
  <si>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</si>
  <si>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</si>
  <si>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</si>
  <si>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</si>
  <si>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</si>
  <si>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</si>
  <si>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</si>
  <si>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</si>
  <si>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</si>
  <si>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</si>
  <si>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</si>
  <si>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</si>
  <si>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</si>
  <si>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</si>
  <si>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</si>
  <si>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</si>
  <si>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</si>
  <si>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</si>
  <si>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</si>
  <si>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</si>
  <si>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</si>
  <si>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</si>
  <si>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</si>
  <si>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</si>
  <si>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</si>
  <si>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</si>
  <si>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</si>
  <si>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</si>
  <si>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</si>
  <si>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</si>
  <si>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</si>
  <si>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</si>
  <si>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</si>
  <si>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</si>
  <si>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</si>
  <si>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</si>
  <si>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</si>
  <si>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</si>
  <si>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</si>
  <si>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</si>
  <si>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</si>
  <si>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</si>
  <si>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</si>
  <si>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</si>
  <si>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</si>
  <si>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</si>
  <si>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</si>
  <si>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</si>
  <si>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</si>
  <si>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</si>
  <si>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</si>
  <si>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</si>
  <si>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</si>
  <si>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</si>
  <si>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</si>
  <si>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</si>
  <si>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</si>
  <si>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</si>
  <si>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</si>
  <si>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</si>
  <si>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</si>
  <si>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</si>
  <si>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</si>
  <si>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</si>
  <si>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</si>
  <si>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</si>
  <si>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</si>
  <si>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</si>
  <si>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</si>
  <si>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</si>
  <si>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</si>
  <si>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</si>
  <si>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</si>
  <si>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</si>
  <si>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</si>
  <si>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</si>
  <si>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</si>
  <si>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</si>
  <si>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</si>
  <si>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</si>
  <si>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</si>
  <si>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</si>
  <si>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</si>
  <si>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</si>
  <si>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</si>
  <si>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</si>
  <si>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</si>
  <si>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</si>
  <si>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</si>
  <si>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</si>
  <si>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</si>
  <si>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</si>
  <si>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</si>
  <si>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</si>
  <si>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</si>
  <si>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</si>
  <si>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</si>
  <si>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</si>
  <si>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</si>
  <si>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</si>
  <si>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</si>
  <si>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</si>
  <si>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</si>
  <si>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</si>
  <si>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</si>
  <si>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</si>
  <si>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</si>
  <si>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</si>
  <si>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</si>
  <si>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</si>
  <si>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</si>
  <si>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</si>
  <si>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</si>
  <si>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</si>
  <si>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</si>
  <si>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</si>
  <si>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</si>
  <si>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</si>
  <si>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</si>
  <si>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</si>
  <si>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</si>
  <si>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</si>
  <si>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</si>
  <si>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</si>
  <si>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</si>
  <si>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</si>
  <si>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</si>
  <si>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</si>
  <si>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</si>
  <si>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</si>
  <si>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</si>
  <si>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</si>
  <si>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</si>
  <si>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</si>
  <si>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</si>
  <si>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</si>
  <si>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</si>
  <si>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</si>
  <si>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</si>
  <si>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</si>
  <si>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</si>
  <si>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</si>
  <si>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</si>
  <si>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</si>
  <si>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</si>
  <si>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</si>
  <si>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</si>
  <si>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</si>
  <si>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</si>
  <si>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</si>
  <si>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</si>
  <si>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</si>
  <si>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</si>
  <si>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</si>
  <si>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</si>
  <si>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</si>
  <si>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</si>
  <si>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</si>
  <si>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</si>
  <si>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</si>
  <si>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</si>
  <si>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</si>
  <si>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</si>
  <si>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</si>
  <si>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</si>
  <si>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</si>
  <si>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</si>
  <si>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</si>
  <si>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</si>
  <si>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</si>
  <si>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</si>
  <si>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</si>
  <si>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</si>
  <si>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</si>
  <si>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</si>
  <si>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</si>
  <si>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</si>
  <si>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</si>
  <si>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</si>
  <si>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</si>
  <si>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</si>
  <si>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</si>
  <si>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</si>
  <si>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</si>
  <si>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</si>
  <si>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</si>
  <si>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</si>
  <si>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</si>
  <si>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</si>
  <si>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</si>
  <si>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</si>
  <si>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</si>
  <si>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</si>
  <si>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</si>
  <si>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</si>
  <si>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</si>
  <si>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</si>
  <si>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</si>
  <si>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</si>
  <si>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</si>
  <si>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</si>
  <si>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</si>
  <si>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</si>
  <si>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</si>
  <si>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</si>
  <si>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</si>
  <si>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</si>
  <si>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</si>
  <si>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</si>
  <si>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</si>
  <si>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</si>
  <si>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</si>
  <si>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</si>
  <si>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</si>
  <si>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</si>
  <si>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</si>
  <si>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</si>
  <si>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</si>
  <si>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</si>
  <si>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</si>
  <si>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</si>
  <si>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</si>
  <si>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</si>
  <si>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</si>
  <si>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</si>
  <si>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</si>
  <si>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</si>
  <si>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</si>
  <si>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</si>
  <si>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</si>
  <si>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</si>
  <si>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</si>
  <si>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</si>
  <si>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</si>
  <si>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</si>
  <si>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</si>
  <si>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</si>
  <si>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</si>
  <si>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</si>
  <si>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</si>
  <si>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</si>
  <si>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</si>
  <si>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</si>
  <si>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</si>
  <si>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</si>
  <si>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</si>
  <si>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</si>
  <si>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</si>
  <si>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</si>
  <si>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</si>
  <si>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</si>
  <si>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</si>
  <si>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</si>
  <si>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</si>
  <si>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</si>
  <si>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</si>
  <si>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</si>
  <si>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</si>
  <si>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</si>
  <si>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</si>
  <si>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</si>
  <si>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</si>
  <si>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</si>
  <si>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</si>
  <si>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</si>
  <si>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</si>
  <si>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</si>
  <si>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</si>
  <si>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</si>
  <si>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</si>
  <si>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</si>
  <si>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</si>
  <si>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</si>
  <si>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</si>
  <si>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</si>
  <si>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</si>
  <si>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</si>
  <si>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</si>
  <si>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</si>
  <si>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</si>
  <si>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</si>
  <si>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</si>
  <si>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</si>
  <si>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</si>
  <si>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</si>
  <si>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</si>
  <si>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</si>
  <si>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</si>
  <si>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</si>
  <si>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</si>
  <si>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</si>
  <si>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</si>
  <si>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</si>
  <si>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</si>
  <si>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</si>
  <si>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</si>
  <si>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</si>
  <si>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</si>
  <si>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</si>
  <si>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</si>
  <si>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</si>
  <si>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</si>
  <si>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</si>
  <si>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</si>
  <si>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</si>
  <si>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</si>
  <si>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</si>
  <si>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</si>
  <si>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</si>
  <si>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</si>
  <si>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</si>
  <si>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</si>
  <si>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</si>
  <si>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</si>
  <si>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</si>
  <si>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</si>
  <si>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</si>
  <si>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</si>
  <si>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</si>
  <si>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</si>
  <si>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</si>
  <si>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</si>
  <si>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</si>
  <si>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</si>
  <si>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</si>
  <si>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</si>
  <si>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</si>
  <si>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</si>
  <si>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</si>
  <si>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</si>
  <si>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</si>
  <si>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</si>
  <si>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</si>
  <si>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</si>
  <si>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</si>
  <si>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</si>
  <si>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</si>
  <si>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</si>
  <si>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</si>
  <si>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</si>
  <si>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</si>
  <si>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</si>
  <si>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</si>
  <si>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</si>
  <si>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</si>
  <si>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</si>
  <si>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</si>
  <si>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</si>
  <si>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</si>
  <si>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</si>
  <si>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</si>
  <si>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</si>
  <si>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</si>
  <si>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</si>
  <si>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</si>
  <si>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</si>
  <si>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</si>
  <si>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</si>
  <si>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</si>
  <si>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</si>
  <si>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</si>
  <si>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</si>
  <si>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</si>
  <si>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</si>
  <si>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</si>
  <si>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</si>
  <si>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</si>
  <si>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</si>
  <si>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</si>
  <si>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</si>
  <si>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</si>
  <si>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</si>
  <si>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</si>
  <si>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</si>
  <si>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</si>
  <si>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</si>
  <si>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</si>
  <si>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</si>
  <si>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</si>
  <si>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</si>
  <si>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</si>
  <si>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</si>
  <si>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</si>
  <si>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</si>
  <si>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</si>
  <si>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</si>
  <si>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</si>
  <si>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</si>
  <si>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</si>
  <si>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</si>
  <si>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</si>
  <si>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</si>
  <si>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</si>
  <si>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</si>
  <si>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</si>
  <si>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</si>
  <si>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</si>
  <si>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</si>
  <si>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</si>
  <si>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</si>
  <si>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</si>
  <si>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</si>
  <si>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</si>
  <si>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</si>
  <si>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</si>
  <si>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</si>
  <si>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</si>
  <si>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</si>
  <si>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</si>
  <si>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</si>
  <si>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</si>
  <si>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</si>
  <si>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</si>
  <si>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</si>
  <si>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</si>
  <si>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</si>
  <si>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</si>
  <si>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</si>
  <si>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</si>
  <si>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</si>
  <si>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</si>
  <si>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</si>
  <si>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</si>
  <si>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</si>
  <si>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</si>
  <si>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</si>
  <si>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</si>
  <si>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</si>
  <si>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</si>
  <si>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</si>
  <si>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</si>
  <si>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</si>
  <si>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</si>
  <si>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</si>
  <si>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</si>
  <si>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</si>
  <si>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</si>
  <si>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</si>
  <si>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</si>
  <si>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</si>
  <si>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</si>
  <si>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</si>
  <si>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</si>
  <si>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</si>
  <si>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</si>
  <si>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</si>
  <si>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</si>
  <si>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</si>
  <si>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</si>
  <si>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</si>
  <si>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</si>
  <si>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</si>
  <si>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</si>
  <si>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</si>
  <si>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</si>
  <si>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</si>
  <si>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</si>
  <si>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</si>
  <si>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</si>
  <si>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</si>
  <si>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</si>
  <si>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</si>
  <si>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</si>
  <si>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</si>
  <si>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</si>
  <si>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</si>
  <si>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</si>
  <si>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</si>
  <si>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</si>
  <si>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</si>
  <si>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</si>
  <si>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</si>
  <si>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</si>
  <si>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</si>
  <si>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</si>
  <si>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</si>
  <si>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</si>
  <si>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</si>
  <si>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</si>
  <si>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</si>
  <si>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</si>
  <si>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</si>
  <si>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</si>
  <si>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</si>
  <si>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</si>
  <si>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</si>
  <si>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</si>
  <si>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</si>
  <si>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</si>
  <si>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</si>
  <si>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</si>
  <si>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</si>
  <si>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</si>
  <si>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</si>
  <si>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</si>
  <si>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</si>
  <si>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</si>
  <si>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</si>
  <si>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</si>
  <si>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</si>
  <si>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</si>
  <si>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</si>
  <si>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</si>
  <si>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</si>
  <si>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</si>
  <si>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</si>
  <si>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</si>
  <si>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</si>
  <si>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</si>
  <si>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</si>
  <si>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</si>
  <si>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</si>
  <si>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</si>
  <si>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</si>
  <si>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</si>
  <si>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</si>
  <si>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</si>
  <si>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</si>
  <si>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</si>
  <si>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</si>
  <si>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</si>
  <si>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</si>
  <si>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</si>
  <si>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</si>
  <si>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</si>
  <si>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</si>
  <si>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</si>
  <si>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</si>
  <si>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</si>
  <si>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</si>
  <si>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</si>
  <si>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</si>
  <si>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</si>
  <si>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</si>
  <si>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</si>
  <si>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</si>
  <si>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</si>
  <si>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</si>
  <si>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</si>
  <si>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</si>
  <si>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</si>
  <si>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</si>
  <si>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</si>
  <si>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</si>
  <si>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</si>
  <si>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</si>
  <si>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</si>
  <si>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</si>
  <si>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</si>
  <si>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</si>
  <si>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</si>
  <si>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</si>
  <si>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</si>
  <si>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</si>
  <si>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</si>
  <si>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</si>
  <si>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</si>
  <si>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</si>
  <si>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</si>
  <si>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</si>
  <si>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</si>
  <si>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</si>
  <si>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</si>
  <si>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</si>
  <si>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</si>
  <si>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</si>
  <si>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</si>
  <si>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</si>
  <si>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</si>
  <si>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</si>
  <si>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</si>
  <si>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</si>
  <si>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</si>
  <si>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</si>
  <si>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</si>
  <si>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</si>
  <si>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</si>
  <si>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</si>
  <si>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</si>
  <si>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</si>
  <si>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</si>
  <si>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</si>
  <si>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</si>
  <si>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</si>
  <si>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</si>
  <si>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</si>
  <si>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</si>
  <si>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</si>
  <si>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</si>
  <si>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</si>
  <si>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</si>
  <si>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</si>
  <si>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</si>
  <si>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</si>
  <si>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</si>
  <si>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</si>
  <si>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</si>
  <si>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</si>
  <si>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</si>
  <si>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</si>
  <si>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</si>
  <si>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</si>
  <si>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</si>
  <si>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</si>
  <si>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</si>
  <si>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</si>
  <si>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</si>
  <si>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</si>
  <si>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</si>
  <si>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</si>
  <si>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</si>
  <si>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</si>
  <si>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</si>
  <si>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</si>
  <si>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</si>
  <si>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</si>
  <si>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</si>
  <si>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</si>
  <si>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</si>
  <si>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</si>
  <si>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</si>
  <si>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</si>
  <si>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</si>
  <si>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</si>
  <si>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</si>
  <si>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</si>
  <si>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</si>
  <si>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</si>
  <si>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</si>
  <si>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</si>
  <si>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</si>
  <si>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</si>
  <si>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</si>
  <si>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</si>
  <si>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</si>
  <si>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</si>
  <si>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</si>
  <si>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</si>
  <si>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</si>
  <si>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</si>
  <si>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</si>
  <si>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</si>
  <si>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</si>
  <si>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</si>
  <si>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</si>
  <si>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</si>
  <si>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</si>
  <si>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</si>
  <si>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</si>
  <si>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</si>
  <si>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</si>
  <si>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</si>
  <si>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</si>
  <si>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</si>
  <si>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</si>
  <si>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</si>
  <si>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</si>
  <si>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</si>
  <si>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</si>
  <si>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</si>
  <si>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</si>
  <si>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</si>
  <si>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</si>
  <si>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</si>
  <si>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</si>
  <si>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</si>
  <si>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</si>
  <si>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</si>
  <si>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</si>
  <si>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</si>
  <si>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</si>
  <si>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</si>
  <si>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</si>
  <si>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</si>
  <si>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</si>
  <si>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</si>
  <si>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</si>
  <si>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</si>
  <si>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</si>
  <si>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</si>
  <si>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</si>
  <si>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</si>
  <si>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</si>
  <si>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</si>
  <si>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</si>
  <si>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</si>
  <si>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</si>
  <si>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</si>
  <si>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</si>
  <si>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</si>
  <si>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</si>
  <si>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</si>
  <si>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</si>
  <si>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</si>
  <si>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</si>
  <si>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</si>
  <si>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</si>
  <si>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</si>
  <si>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</si>
  <si>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</si>
  <si>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</si>
  <si>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</si>
  <si>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</si>
  <si>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</si>
  <si>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</si>
  <si>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</si>
  <si>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</si>
  <si>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</si>
  <si>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</si>
  <si>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</si>
  <si>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</si>
  <si>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</si>
  <si>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</si>
  <si>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</si>
  <si>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</si>
  <si>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</si>
  <si>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</si>
  <si>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</si>
  <si>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</si>
  <si>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</si>
  <si>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</si>
  <si>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</si>
  <si>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</si>
  <si>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</si>
  <si>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</si>
  <si>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</si>
  <si>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</si>
  <si>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</si>
  <si>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</si>
  <si>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</si>
  <si>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</si>
  <si>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</si>
  <si>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</si>
  <si>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</si>
  <si>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</si>
  <si>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</si>
  <si>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</si>
  <si>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</si>
  <si>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</si>
  <si>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</si>
  <si>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</si>
  <si>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</si>
  <si>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</si>
  <si>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</si>
  <si>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</si>
  <si>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</si>
  <si>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</si>
  <si>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</si>
  <si>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</si>
  <si>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</si>
  <si>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</si>
  <si>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</si>
  <si>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</si>
  <si>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</si>
  <si>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</si>
  <si>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</si>
  <si>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</si>
  <si>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</si>
  <si>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</si>
  <si>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</si>
  <si>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</si>
  <si>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</si>
  <si>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</si>
  <si>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</si>
  <si>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</si>
  <si>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</si>
  <si>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</si>
  <si>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</si>
  <si>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</si>
  <si>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</si>
  <si>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</si>
  <si>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</si>
  <si>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</si>
  <si>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</si>
  <si>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</si>
  <si>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</si>
  <si>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</si>
  <si>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</si>
  <si>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</si>
  <si>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</si>
  <si>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</si>
  <si>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</si>
  <si>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</si>
  <si>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</si>
  <si>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</si>
  <si>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</si>
  <si>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</si>
  <si>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</si>
  <si>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</si>
  <si>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</si>
  <si>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</si>
  <si>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</si>
  <si>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</si>
  <si>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</si>
  <si>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</si>
  <si>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</si>
  <si>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</si>
  <si>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</si>
  <si>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</si>
  <si>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</si>
  <si>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</si>
  <si>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</si>
  <si>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</si>
  <si>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</si>
  <si>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</si>
  <si>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</si>
  <si>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</si>
  <si>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</si>
  <si>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</si>
  <si>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</si>
  <si>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</si>
  <si>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</si>
  <si>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</si>
  <si>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</si>
  <si>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</si>
  <si>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</si>
  <si>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</si>
  <si>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</si>
  <si>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</si>
  <si>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</si>
  <si>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</si>
  <si>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</si>
  <si>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</si>
  <si>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</si>
  <si>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</si>
  <si>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</si>
  <si>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</si>
  <si>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</si>
  <si>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</si>
  <si>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</si>
  <si>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</si>
  <si>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</si>
  <si>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</si>
  <si>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</si>
  <si>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</si>
  <si>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</si>
  <si>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</si>
  <si>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</si>
  <si>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</si>
  <si>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</si>
  <si>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</si>
  <si>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</si>
  <si>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</si>
  <si>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</si>
  <si>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</si>
  <si>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</si>
  <si>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</si>
  <si>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</si>
  <si>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</si>
  <si>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</si>
  <si>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</si>
  <si>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</si>
  <si>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</si>
  <si>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</si>
  <si>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</si>
  <si>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</si>
  <si>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</si>
  <si>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</si>
  <si>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</si>
  <si>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</si>
  <si>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</si>
  <si>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</si>
  <si>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</si>
  <si>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</si>
  <si>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</si>
  <si>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</si>
  <si>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</si>
  <si>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</si>
  <si>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</si>
  <si>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</si>
  <si>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</si>
  <si>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</si>
  <si>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</si>
  <si>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</si>
  <si>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</si>
  <si>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</si>
  <si>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</si>
  <si>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</si>
  <si>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</si>
  <si>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</si>
  <si>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</si>
  <si>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</si>
  <si>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</si>
  <si>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</si>
  <si>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</si>
  <si>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</si>
  <si>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</si>
  <si>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</si>
  <si>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</si>
  <si>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</si>
  <si>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</si>
  <si>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</si>
  <si>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</si>
  <si>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</si>
  <si>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</si>
  <si>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</si>
  <si>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</si>
  <si>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</si>
  <si>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</si>
  <si>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</si>
  <si>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</si>
  <si>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</si>
  <si>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</si>
  <si>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</si>
  <si>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</si>
  <si>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</si>
  <si>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</si>
  <si>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</si>
  <si>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</si>
  <si>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</si>
  <si>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</si>
  <si>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</si>
  <si>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</si>
  <si>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</si>
  <si>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</si>
  <si>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</si>
  <si>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</si>
  <si>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</si>
  <si>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</si>
  <si>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</si>
  <si>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</si>
  <si>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</si>
  <si>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</si>
  <si>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</si>
  <si>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</si>
  <si>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</si>
  <si>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</si>
  <si>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</si>
  <si>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</si>
  <si>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</si>
  <si>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</si>
  <si>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</si>
  <si>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</si>
  <si>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</si>
  <si>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</si>
  <si>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</si>
  <si>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</si>
  <si>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</si>
  <si>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</si>
  <si>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</si>
  <si>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</si>
  <si>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</si>
  <si>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</si>
  <si>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</si>
  <si>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</si>
  <si>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</si>
  <si>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</si>
  <si>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</si>
  <si>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</si>
  <si>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</si>
  <si>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</si>
  <si>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</si>
  <si>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</si>
  <si>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</si>
  <si>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</si>
  <si>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</si>
  <si>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</si>
  <si>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</si>
  <si>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</si>
  <si>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</si>
  <si>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</si>
  <si>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</si>
  <si>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</si>
  <si>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</si>
  <si>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</si>
  <si>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</si>
  <si>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</si>
  <si>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</si>
  <si>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</si>
  <si>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</si>
  <si>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</si>
  <si>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</si>
  <si>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</si>
  <si>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</si>
  <si>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</si>
  <si>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</si>
  <si>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</si>
  <si>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</si>
  <si>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</si>
  <si>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</si>
  <si>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</si>
  <si>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</si>
  <si>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</si>
  <si>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</si>
  <si>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</si>
  <si>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</si>
  <si>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</si>
  <si>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</si>
  <si>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</si>
  <si>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</si>
  <si>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</si>
  <si>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</si>
  <si>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</si>
  <si>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</si>
  <si>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</si>
  <si>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</si>
  <si>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</si>
  <si>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</si>
  <si>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</si>
  <si>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</si>
  <si>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</si>
  <si>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</si>
  <si>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</si>
  <si>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</si>
  <si>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</si>
  <si>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</si>
  <si>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</si>
  <si>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</si>
  <si>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</si>
  <si>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</si>
  <si>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</si>
  <si>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</si>
  <si>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</si>
  <si>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</si>
  <si>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</si>
  <si>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</si>
  <si>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</si>
  <si>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</si>
  <si>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</si>
  <si>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</si>
  <si>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</si>
  <si>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</si>
  <si>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</si>
  <si>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</si>
  <si>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</si>
  <si>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</si>
  <si>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</si>
  <si>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</si>
  <si>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</si>
  <si>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</si>
  <si>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</si>
  <si>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</si>
  <si>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</si>
  <si>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</si>
  <si>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</si>
  <si>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</si>
  <si>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</si>
  <si>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</si>
  <si>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</si>
  <si>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</si>
  <si>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</si>
  <si>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</si>
  <si>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</si>
  <si>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</si>
  <si>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</si>
  <si>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</si>
  <si>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</si>
  <si>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</si>
  <si>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</si>
  <si>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</si>
  <si>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</si>
  <si>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</si>
  <si>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</si>
  <si>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</si>
  <si>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</si>
  <si>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</si>
  <si>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</si>
  <si>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</si>
  <si>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</si>
  <si>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</si>
  <si>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</si>
  <si>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</si>
  <si>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</si>
  <si>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</si>
  <si>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</si>
  <si>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</si>
  <si>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</si>
  <si>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</si>
  <si>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</si>
  <si>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</si>
  <si>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</si>
  <si>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</si>
  <si>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</si>
  <si>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</si>
  <si>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</si>
  <si>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</si>
  <si>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</si>
  <si>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</si>
  <si>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</si>
  <si>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</si>
  <si>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</si>
  <si>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</si>
  <si>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</si>
  <si>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</si>
  <si>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</si>
  <si>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</si>
  <si>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</si>
  <si>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</si>
  <si>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</si>
  <si>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</si>
  <si>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</si>
  <si>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</si>
  <si>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</si>
  <si>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</si>
  <si>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</si>
  <si>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</si>
  <si>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</si>
  <si>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</si>
  <si>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</si>
  <si>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</si>
  <si>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</si>
  <si>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</si>
  <si>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</si>
  <si>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</si>
  <si>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</si>
  <si>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</si>
  <si>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</si>
  <si>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</si>
  <si>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</si>
  <si>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</si>
  <si>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</si>
  <si>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</si>
  <si>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</si>
  <si>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</si>
  <si>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</si>
  <si>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</si>
  <si>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</si>
  <si>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</si>
  <si>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</si>
  <si>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</si>
  <si>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</si>
  <si>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</si>
  <si>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</si>
  <si>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</si>
  <si>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</si>
  <si>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</si>
  <si>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</si>
  <si>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</si>
  <si>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</si>
  <si>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</si>
  <si>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</si>
  <si>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</si>
  <si>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</si>
  <si>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</si>
  <si>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</si>
  <si>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</si>
  <si>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</si>
  <si>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</si>
  <si>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</si>
  <si>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</si>
  <si>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</si>
  <si>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</si>
  <si>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</si>
  <si>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</si>
  <si>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</si>
  <si>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</si>
  <si>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</si>
  <si>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</si>
  <si>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</si>
  <si>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</si>
  <si>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</si>
  <si>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</si>
  <si>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</si>
  <si>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</si>
  <si>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</si>
  <si>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</si>
  <si>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</si>
  <si>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</si>
  <si>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</si>
  <si>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</si>
  <si>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</si>
  <si>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</si>
  <si>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</si>
  <si>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</si>
  <si>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</si>
  <si>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</si>
  <si>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</si>
  <si>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</si>
  <si>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</si>
  <si>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</si>
  <si>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</si>
  <si>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</si>
  <si>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</si>
  <si>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</si>
  <si>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</si>
  <si>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</si>
  <si>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</si>
  <si>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</si>
  <si>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</si>
  <si>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</si>
  <si>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</si>
  <si>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</si>
  <si>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</si>
  <si>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</si>
  <si>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</si>
  <si>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</si>
  <si>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</si>
  <si>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</si>
  <si>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</si>
  <si>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</si>
  <si>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</si>
  <si>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</si>
  <si>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</si>
  <si>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</si>
  <si>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</si>
  <si>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</si>
  <si>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</si>
  <si>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</si>
  <si>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</si>
  <si>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</si>
  <si>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</si>
  <si>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</si>
  <si>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</si>
  <si>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</si>
  <si>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</si>
  <si>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</si>
  <si>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</si>
  <si>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</si>
  <si>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</si>
  <si>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</si>
  <si>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</si>
  <si>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</si>
  <si>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</si>
  <si>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</si>
  <si>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</si>
  <si>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</si>
  <si>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</si>
  <si>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</si>
  <si>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</si>
  <si>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</si>
  <si>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</si>
  <si>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</si>
  <si>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</si>
  <si>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</si>
  <si>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</si>
  <si>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</si>
  <si>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</si>
  <si>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</si>
  <si>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</si>
  <si>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</si>
  <si>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</si>
  <si>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</si>
  <si>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</si>
  <si>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</si>
  <si>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</si>
  <si>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</si>
  <si>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</si>
  <si>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</si>
  <si>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</si>
  <si>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</si>
  <si>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</si>
  <si>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</si>
  <si>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</si>
  <si>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</si>
  <si>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</si>
  <si>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</si>
  <si>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</si>
  <si>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</si>
  <si>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</si>
  <si>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</si>
  <si>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</si>
  <si>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</si>
  <si>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</si>
  <si>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</si>
  <si>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</si>
  <si>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</si>
  <si>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</si>
  <si>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</si>
  <si>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</si>
  <si>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</si>
  <si>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</si>
  <si>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</si>
  <si>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</si>
  <si>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</si>
  <si>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</si>
  <si>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</si>
  <si>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</si>
  <si>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</si>
  <si>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</si>
  <si>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</si>
  <si>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</si>
  <si>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</si>
  <si>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</si>
  <si>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</si>
  <si>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</si>
  <si>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</si>
  <si>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</si>
  <si>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</si>
  <si>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</si>
  <si>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</si>
  <si>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</si>
  <si>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</si>
  <si>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</si>
  <si>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</si>
  <si>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</si>
  <si>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</si>
  <si>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</si>
  <si>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</si>
  <si>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</si>
  <si>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</si>
  <si>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</si>
  <si>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</si>
  <si>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</si>
  <si>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</si>
  <si>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</si>
  <si>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</si>
  <si>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</si>
  <si>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</si>
  <si>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</si>
  <si>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</si>
  <si>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</si>
  <si>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</si>
  <si>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</si>
  <si>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</si>
  <si>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</si>
  <si>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</si>
  <si>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</si>
  <si>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</si>
  <si>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</si>
  <si>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</si>
  <si>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</si>
  <si>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</si>
  <si>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</si>
  <si>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</si>
  <si>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</si>
  <si>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</si>
  <si>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</si>
  <si>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</si>
  <si>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</si>
  <si>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</si>
  <si>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</si>
  <si>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</si>
  <si>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</si>
  <si>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</si>
  <si>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</si>
  <si>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</si>
  <si>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</si>
  <si>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</si>
  <si>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</si>
  <si>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</si>
  <si>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</si>
  <si>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</si>
  <si>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</si>
  <si>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</si>
  <si>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</si>
  <si>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</si>
  <si>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</si>
  <si>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</si>
  <si>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</si>
  <si>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</si>
  <si>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</si>
  <si>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</si>
  <si>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</si>
  <si>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</si>
  <si>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</si>
  <si>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</si>
  <si>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</si>
  <si>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</si>
  <si>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</si>
  <si>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</si>
  <si>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</si>
  <si>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</si>
  <si>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</si>
  <si>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</si>
  <si>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</si>
  <si>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</si>
  <si>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</si>
  <si>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</si>
  <si>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</si>
  <si>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</si>
  <si>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</si>
  <si>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</si>
  <si>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</si>
  <si>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</si>
  <si>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</si>
  <si>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</si>
  <si>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</si>
  <si>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</si>
  <si>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</si>
  <si>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</si>
  <si>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</si>
  <si>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</si>
  <si>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</si>
  <si>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</si>
  <si>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</si>
  <si>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</si>
  <si>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</si>
  <si>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</si>
  <si>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</si>
  <si>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</si>
  <si>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</si>
  <si>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</si>
  <si>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</si>
  <si>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</si>
  <si>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</si>
  <si>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</si>
  <si>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</si>
  <si>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</si>
  <si>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</si>
  <si>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</si>
  <si>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</si>
  <si>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</si>
  <si>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</si>
  <si>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</si>
  <si>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</si>
  <si>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</si>
  <si>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</si>
  <si>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</si>
  <si>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</si>
  <si>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</si>
  <si>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</si>
  <si>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</si>
  <si>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</si>
  <si>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</si>
  <si>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</si>
  <si>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</si>
  <si>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</si>
  <si>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</si>
  <si>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</si>
  <si>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</si>
  <si>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</si>
  <si>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</si>
  <si>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</si>
  <si>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</si>
  <si>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</si>
  <si>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</si>
  <si>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</si>
  <si>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</si>
  <si>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</si>
  <si>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</si>
  <si>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</si>
  <si>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</si>
  <si>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</si>
  <si>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</si>
  <si>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</si>
  <si>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</si>
  <si>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</si>
  <si>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</si>
  <si>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</si>
  <si>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</si>
  <si>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</si>
  <si>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</si>
  <si>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</si>
  <si>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</si>
  <si>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</si>
  <si>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</si>
  <si>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</si>
  <si>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</si>
  <si>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</si>
  <si>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</si>
  <si>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</si>
  <si>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</si>
  <si>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</si>
  <si>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</si>
  <si>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</si>
  <si>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</si>
  <si>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</si>
  <si>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</si>
  <si>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</si>
  <si>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</si>
  <si>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</si>
  <si>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</si>
  <si>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</si>
  <si>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</si>
  <si>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</si>
  <si>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</si>
  <si>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</si>
  <si>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</si>
  <si>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</si>
  <si>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</si>
  <si>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</si>
  <si>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</si>
  <si>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</si>
  <si>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</si>
  <si>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</si>
  <si>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</si>
  <si>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</si>
  <si>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</si>
  <si>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</si>
  <si>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</si>
  <si>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</si>
  <si>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</si>
  <si>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</si>
  <si>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</si>
  <si>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</si>
  <si>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</si>
  <si>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</si>
  <si>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</si>
  <si>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</si>
  <si>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</si>
  <si>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</si>
  <si>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</si>
  <si>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</si>
  <si>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</si>
  <si>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</si>
  <si>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</si>
  <si>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</si>
  <si>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</si>
  <si>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</si>
  <si>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</si>
  <si>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</si>
  <si>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</si>
  <si>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</si>
  <si>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</si>
  <si>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</si>
  <si>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</si>
  <si>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</si>
  <si>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</si>
  <si>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</si>
  <si>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</si>
  <si>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</si>
  <si>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</si>
  <si>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</si>
  <si>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</si>
  <si>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</si>
  <si>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</si>
  <si>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</si>
  <si>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</si>
  <si>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</si>
  <si>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</si>
  <si>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</si>
  <si>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</si>
  <si>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</si>
  <si>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</si>
  <si>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</si>
  <si>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</si>
  <si>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</si>
  <si>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</si>
  <si>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</si>
  <si>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</si>
  <si>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</si>
  <si>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</si>
  <si>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</si>
  <si>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</si>
  <si>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</si>
  <si>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</si>
  <si>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</si>
  <si>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</si>
  <si>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</si>
  <si>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</si>
  <si>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</si>
  <si>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</si>
  <si>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</si>
  <si>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</si>
  <si>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</si>
  <si>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</si>
  <si>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</si>
  <si>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</si>
  <si>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</si>
  <si>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</si>
  <si>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</si>
  <si>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</si>
  <si>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</si>
  <si>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</si>
  <si>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</si>
  <si>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</si>
  <si>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</si>
  <si>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</si>
  <si>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</si>
  <si>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</si>
  <si>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</si>
  <si>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</si>
  <si>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</si>
  <si>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</si>
  <si>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</si>
  <si>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</si>
  <si>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</si>
  <si>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</si>
  <si>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</si>
  <si>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</si>
  <si>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</si>
  <si>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</si>
  <si>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</si>
  <si>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</si>
  <si>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</si>
  <si>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</si>
  <si>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</si>
  <si>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</si>
  <si>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</si>
  <si>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</si>
  <si>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</si>
  <si>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</si>
  <si>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</si>
  <si>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</si>
  <si>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</si>
  <si>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</si>
  <si>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</si>
  <si>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</si>
  <si>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</si>
  <si>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</si>
  <si>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</si>
  <si>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</si>
  <si>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</si>
  <si>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</si>
  <si>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</si>
  <si>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</si>
  <si>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</si>
  <si>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</si>
  <si>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</si>
  <si>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</si>
  <si>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</si>
  <si>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</si>
  <si>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</si>
  <si>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</si>
  <si>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</si>
  <si>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</si>
  <si>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</si>
  <si>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</si>
  <si>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</si>
  <si>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</si>
  <si>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</si>
  <si>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</si>
  <si>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</si>
  <si>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</si>
  <si>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</si>
  <si>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</si>
  <si>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</si>
  <si>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</si>
  <si>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</si>
  <si>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</si>
  <si>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</si>
  <si>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</si>
  <si>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</si>
  <si>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</si>
  <si>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</si>
  <si>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</si>
  <si>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</si>
  <si>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</si>
  <si>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</si>
  <si>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</si>
  <si>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</si>
  <si>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</si>
  <si>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</si>
  <si>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</si>
  <si>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</si>
  <si>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</si>
  <si>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</si>
  <si>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</si>
  <si>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</si>
  <si>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</si>
  <si>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</si>
  <si>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</si>
  <si>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</si>
  <si>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</si>
  <si>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</si>
  <si>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</si>
  <si>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</si>
  <si>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</si>
  <si>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</si>
  <si>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</si>
  <si>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</si>
  <si>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</si>
  <si>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</si>
  <si>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</si>
  <si>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</si>
  <si>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</si>
  <si>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</si>
  <si>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</si>
  <si>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</si>
  <si>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</si>
  <si>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</si>
  <si>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</si>
  <si>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</si>
  <si>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</si>
  <si>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</si>
  <si>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</si>
  <si>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</si>
  <si>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</si>
  <si>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</si>
  <si>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</si>
  <si>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</si>
  <si>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</si>
  <si>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</si>
  <si>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</si>
  <si>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</si>
  <si>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</si>
  <si>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</si>
  <si>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</si>
  <si>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</si>
  <si>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</si>
  <si>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</si>
  <si>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</si>
  <si>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</si>
  <si>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</si>
  <si>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</si>
  <si>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</si>
  <si>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</si>
  <si>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</si>
  <si>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</si>
  <si>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</si>
  <si>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</si>
  <si>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</si>
  <si>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</si>
  <si>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</si>
  <si>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</si>
  <si>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</si>
  <si>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</si>
  <si>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</si>
  <si>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</si>
  <si>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</si>
  <si>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</si>
  <si>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</si>
  <si>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</si>
  <si>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</si>
  <si>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</si>
  <si>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</si>
  <si>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</si>
  <si>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</si>
  <si>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</si>
  <si>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</si>
  <si>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</si>
  <si>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</si>
  <si>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</si>
  <si>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</si>
  <si>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</si>
  <si>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</si>
  <si>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</si>
  <si>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</si>
  <si>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</si>
  <si>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</si>
  <si>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</si>
  <si>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</si>
  <si>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</si>
  <si>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</si>
  <si>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</si>
  <si>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</si>
  <si>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</si>
  <si>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</si>
  <si>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</si>
  <si>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</si>
  <si>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</si>
  <si>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</si>
  <si>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</si>
  <si>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</si>
  <si>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</si>
  <si>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</si>
  <si>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</si>
  <si>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</si>
  <si>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</si>
  <si>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</si>
  <si>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</si>
  <si>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</si>
  <si>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</si>
  <si>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</si>
  <si>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</si>
  <si>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</si>
  <si>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</si>
  <si>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</si>
  <si>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</si>
  <si>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</si>
  <si>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</si>
  <si>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</si>
  <si>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</si>
  <si>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</si>
  <si>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</si>
  <si>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</si>
  <si>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</si>
  <si>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</si>
  <si>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</si>
  <si>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</si>
  <si>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</si>
  <si>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</si>
  <si>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</si>
  <si>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</si>
  <si>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</si>
  <si>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</si>
  <si>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</si>
  <si>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</si>
  <si>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</si>
  <si>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</si>
  <si>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</si>
  <si>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</si>
  <si>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</si>
  <si>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</si>
  <si>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</si>
  <si>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</si>
  <si>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</si>
  <si>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</si>
  <si>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</si>
  <si>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</si>
  <si>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</si>
  <si>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</si>
  <si>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</si>
  <si>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</si>
  <si>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</si>
  <si>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</si>
  <si>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</si>
  <si>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</si>
  <si>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</si>
  <si>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</si>
  <si>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</si>
  <si>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</si>
  <si>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</si>
  <si>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</si>
  <si>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</si>
  <si>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</si>
  <si>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</si>
  <si>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</si>
  <si>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</si>
  <si>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</si>
  <si>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</si>
  <si>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</si>
  <si>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</si>
  <si>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</si>
  <si>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</si>
  <si>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</si>
  <si>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</si>
  <si>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</si>
  <si>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</si>
  <si>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</si>
  <si>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</si>
  <si>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</si>
  <si>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</si>
  <si>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</si>
  <si>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</si>
  <si>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</si>
  <si>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</si>
  <si>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</si>
  <si>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</si>
  <si>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</si>
  <si>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</si>
  <si>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</si>
  <si>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</si>
  <si>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</si>
  <si>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</si>
  <si>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</si>
  <si>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</si>
  <si>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</si>
  <si>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</si>
  <si>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</si>
  <si>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</si>
  <si>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</si>
  <si>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</si>
  <si>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</si>
  <si>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</si>
  <si>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</si>
  <si>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</si>
  <si>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</si>
  <si>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</si>
  <si>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</si>
  <si>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</si>
  <si>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</si>
  <si>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</si>
  <si>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</si>
  <si>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</si>
  <si>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</si>
  <si>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</si>
  <si>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</si>
  <si>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</si>
  <si>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</si>
  <si>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</si>
  <si>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</si>
  <si>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</si>
  <si>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</si>
  <si>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</si>
  <si>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</si>
  <si>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</si>
  <si>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</si>
  <si>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</si>
  <si>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</si>
  <si>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</si>
  <si>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</si>
  <si>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</si>
  <si>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</si>
  <si>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</si>
  <si>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</si>
  <si>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</si>
  <si>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</si>
  <si>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</si>
  <si>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</si>
  <si>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</si>
  <si>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</si>
  <si>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</si>
  <si>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</si>
  <si>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</si>
  <si>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</si>
  <si>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</si>
  <si>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</si>
  <si>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</si>
  <si>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</si>
  <si>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</si>
  <si>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</si>
  <si>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</si>
  <si>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</si>
  <si>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</si>
  <si>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</si>
  <si>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</si>
  <si>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</si>
  <si>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</si>
  <si>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</si>
  <si>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</si>
  <si>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</si>
  <si>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</si>
  <si>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</si>
  <si>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</si>
  <si>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</si>
  <si>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</si>
  <si>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</si>
  <si>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</si>
  <si>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</si>
  <si>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</si>
  <si>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</si>
  <si>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</si>
  <si>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</si>
  <si>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</si>
  <si>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</si>
  <si>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</si>
  <si>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</si>
  <si>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</si>
  <si>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</si>
  <si>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</si>
  <si>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</si>
  <si>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</si>
  <si>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</si>
  <si>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</si>
  <si>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</si>
  <si>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</si>
  <si>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</si>
  <si>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</si>
  <si>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</si>
  <si>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</si>
  <si>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</si>
  <si>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</si>
  <si>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</si>
  <si>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</si>
  <si>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</si>
  <si>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</si>
  <si>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</si>
  <si>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</si>
  <si>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</si>
  <si>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</si>
  <si>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</si>
  <si>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</si>
  <si>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</si>
  <si>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</si>
  <si>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</si>
  <si>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</si>
  <si>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</si>
  <si>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</si>
  <si>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</si>
  <si>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</si>
  <si>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</si>
  <si>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</si>
  <si>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</si>
  <si>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</si>
  <si>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</si>
  <si>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</si>
  <si>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</si>
  <si>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</si>
  <si>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</si>
  <si>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</si>
  <si>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</si>
  <si>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</si>
  <si>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</si>
  <si>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</si>
  <si>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</si>
  <si>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</si>
  <si>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</si>
  <si>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</si>
  <si>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</si>
  <si>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</si>
  <si>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</si>
  <si>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</si>
  <si>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</si>
  <si>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</si>
  <si>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</si>
  <si>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</si>
  <si>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</si>
  <si>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</si>
  <si>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</si>
  <si>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</si>
  <si>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</si>
  <si>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</si>
  <si>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</si>
  <si>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</si>
  <si>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</si>
  <si>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</si>
  <si>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</si>
  <si>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</si>
  <si>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</si>
  <si>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</si>
  <si>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</si>
  <si>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</si>
  <si>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</si>
  <si>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</si>
  <si>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</si>
  <si>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</si>
  <si>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</si>
  <si>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</si>
  <si>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</si>
  <si>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</si>
  <si>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</si>
  <si>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</si>
  <si>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</si>
  <si>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</si>
  <si>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</si>
  <si>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</si>
  <si>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</si>
  <si>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</si>
  <si>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</si>
  <si>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</si>
  <si>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</si>
  <si>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</si>
  <si>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</si>
  <si>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</si>
  <si>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</si>
  <si>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</si>
  <si>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</si>
  <si>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</si>
  <si>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</si>
  <si>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</si>
  <si>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</si>
  <si>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</si>
  <si>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</si>
  <si>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</si>
  <si>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</si>
  <si>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</si>
  <si>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</si>
  <si>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</si>
  <si>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</si>
  <si>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</si>
  <si>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</si>
  <si>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</si>
  <si>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</si>
  <si>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</si>
  <si>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</si>
  <si>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</si>
  <si>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</si>
  <si>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</si>
  <si>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</si>
  <si>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</si>
  <si>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</si>
  <si>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</si>
  <si>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</si>
  <si>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</si>
  <si>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</si>
  <si>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</si>
  <si>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</si>
  <si>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</si>
  <si>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</si>
  <si>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</si>
  <si>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</si>
  <si>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</si>
  <si>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</si>
  <si>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</si>
  <si>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</si>
  <si>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</si>
  <si>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</si>
  <si>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</si>
  <si>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</si>
  <si>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</si>
  <si>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</si>
  <si>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</si>
  <si>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</si>
  <si>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</si>
  <si>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</si>
  <si>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</si>
  <si>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</si>
  <si>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</si>
  <si>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</si>
  <si>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</si>
  <si>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</si>
  <si>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</si>
  <si>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</si>
  <si>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</si>
  <si>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</si>
  <si>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</si>
  <si>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</si>
  <si>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</si>
  <si>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</si>
  <si>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</si>
  <si>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</si>
  <si>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</si>
  <si>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</si>
  <si>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</si>
  <si>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</si>
  <si>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</si>
  <si>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</si>
  <si>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</si>
  <si>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</si>
  <si>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</si>
  <si>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</si>
  <si>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</si>
  <si>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</si>
  <si>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</si>
  <si>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</si>
  <si>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</si>
  <si>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</si>
  <si>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</si>
  <si>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</si>
  <si>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</si>
  <si>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</si>
  <si>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</si>
  <si>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</si>
  <si>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</si>
  <si>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</si>
  <si>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</si>
  <si>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</si>
  <si>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</si>
  <si>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</si>
  <si>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</si>
  <si>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</si>
  <si>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</si>
  <si>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</si>
  <si>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</si>
  <si>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</si>
  <si>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</si>
  <si>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</si>
  <si>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</si>
  <si>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</si>
  <si>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</si>
  <si>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</si>
  <si>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</si>
  <si>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</si>
  <si>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</si>
  <si>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</si>
  <si>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</si>
  <si>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</si>
  <si>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</si>
  <si>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</si>
  <si>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</si>
  <si>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</si>
  <si>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</si>
  <si>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</si>
  <si>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</si>
  <si>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</si>
  <si>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</si>
  <si>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</si>
  <si>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</si>
  <si>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</si>
  <si>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</si>
  <si>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</si>
  <si>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</si>
  <si>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</si>
  <si>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</si>
  <si>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</si>
  <si>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</si>
  <si>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</si>
  <si>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</si>
  <si>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</si>
  <si>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</si>
  <si>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</si>
  <si>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</si>
  <si>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</si>
  <si>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</si>
  <si>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</si>
  <si>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</si>
  <si>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</si>
  <si>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</si>
  <si>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</si>
  <si>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</si>
  <si>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</si>
  <si>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</si>
  <si>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</si>
  <si>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</si>
  <si>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</si>
  <si>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</si>
  <si>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</si>
  <si>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</si>
  <si>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</si>
  <si>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</si>
  <si>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</si>
  <si>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</si>
  <si>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</si>
  <si>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</si>
  <si>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</si>
  <si>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</si>
  <si>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</si>
  <si>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</si>
  <si>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</si>
  <si>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</si>
  <si>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</si>
  <si>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</si>
  <si>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</si>
  <si>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</si>
  <si>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</si>
  <si>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</si>
  <si>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</si>
  <si>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</si>
  <si>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</si>
  <si>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</si>
  <si>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</si>
  <si>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</si>
  <si>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</si>
  <si>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</si>
  <si>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</si>
  <si>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</si>
  <si>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</si>
  <si>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</si>
  <si>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</si>
  <si>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</si>
  <si>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</si>
  <si>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</si>
  <si>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</si>
  <si>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</si>
  <si>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</si>
  <si>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</si>
  <si>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</si>
  <si>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</si>
  <si>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</si>
  <si>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</si>
  <si>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</si>
  <si>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</si>
  <si>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</si>
  <si>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</si>
  <si>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</si>
  <si>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</si>
  <si>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</si>
  <si>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</si>
  <si>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</si>
  <si>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</si>
  <si>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</si>
  <si>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</si>
  <si>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</si>
  <si>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</si>
  <si>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</si>
  <si>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</si>
  <si>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</si>
  <si>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</si>
  <si>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</si>
  <si>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</si>
  <si>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</si>
  <si>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</si>
  <si>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</si>
  <si>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</si>
  <si>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</si>
  <si>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</si>
  <si>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</si>
  <si>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</si>
  <si>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</si>
  <si>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</si>
  <si>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</si>
  <si>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</si>
  <si>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</si>
  <si>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</si>
  <si>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</si>
  <si>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</si>
  <si>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</si>
  <si>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</si>
  <si>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</si>
  <si>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</si>
  <si>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</si>
  <si>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</si>
  <si>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</si>
  <si>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</si>
  <si>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</si>
  <si>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</si>
  <si>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</si>
  <si>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</si>
  <si>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</si>
  <si>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</si>
  <si>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</si>
  <si>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</si>
  <si>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</si>
  <si>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</si>
  <si>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</si>
  <si>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</si>
  <si>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</si>
  <si>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</si>
  <si>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</si>
  <si>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</si>
  <si>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</si>
  <si>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</si>
  <si>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</si>
  <si>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</si>
  <si>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</si>
  <si>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</si>
  <si>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</si>
  <si>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</si>
  <si>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</si>
  <si>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</si>
  <si>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</si>
  <si>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</si>
  <si>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</si>
  <si>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</si>
  <si>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</si>
  <si>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</si>
  <si>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</si>
  <si>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</si>
  <si>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</si>
  <si>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</si>
  <si>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</si>
  <si>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</si>
  <si>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</si>
  <si>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</si>
  <si>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</si>
  <si>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</si>
  <si>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</si>
  <si>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</si>
  <si>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</si>
  <si>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</si>
  <si>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</si>
  <si>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</si>
  <si>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</si>
  <si>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</si>
  <si>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</si>
  <si>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</si>
  <si>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</si>
  <si>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</si>
  <si>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</si>
  <si>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</si>
  <si>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</si>
  <si>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</si>
  <si>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</si>
  <si>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</si>
  <si>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</si>
  <si>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</si>
  <si>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</si>
  <si>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</si>
  <si>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</si>
  <si>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</si>
  <si>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</si>
  <si>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</si>
  <si>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</si>
  <si>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</si>
  <si>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</si>
  <si>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</si>
  <si>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</si>
  <si>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</si>
  <si>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</si>
  <si>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</si>
  <si>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</si>
  <si>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</si>
  <si>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</si>
  <si>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</si>
  <si>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</si>
  <si>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</si>
  <si>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</si>
  <si>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</si>
  <si>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</si>
  <si>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</si>
  <si>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</si>
  <si>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</si>
  <si>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</si>
  <si>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</si>
  <si>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</si>
  <si>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</si>
  <si>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</si>
  <si>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</si>
  <si>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</si>
  <si>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</si>
  <si>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</si>
  <si>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</si>
  <si>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</si>
  <si>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</si>
  <si>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</si>
  <si>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</si>
  <si>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</si>
  <si>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</si>
  <si>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</si>
  <si>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</si>
  <si>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</si>
  <si>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</si>
  <si>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</si>
  <si>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</si>
  <si>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</si>
  <si>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</si>
  <si>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</si>
  <si>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</si>
  <si>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</si>
  <si>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</si>
  <si>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</si>
  <si>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</si>
  <si>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</si>
  <si>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</si>
  <si>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</si>
  <si>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</si>
  <si>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</si>
  <si>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</si>
  <si>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</si>
  <si>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</si>
  <si>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</si>
  <si>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</si>
  <si>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</si>
  <si>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</si>
  <si>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</si>
  <si>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</si>
  <si>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</si>
  <si>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</si>
  <si>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</si>
  <si>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</si>
  <si>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</si>
  <si>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</si>
  <si>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</si>
  <si>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</si>
  <si>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</si>
  <si>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</si>
  <si>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</si>
  <si>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</si>
  <si>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</si>
  <si>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</si>
  <si>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</si>
  <si>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</si>
  <si>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</si>
  <si>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</si>
  <si>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</si>
  <si>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</si>
  <si>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</si>
  <si>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</si>
  <si>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</si>
  <si>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</si>
  <si>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</si>
  <si>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</si>
  <si>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</si>
  <si>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</si>
  <si>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</si>
  <si>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</si>
  <si>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</si>
  <si>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</si>
  <si>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</si>
  <si>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</si>
  <si>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</si>
  <si>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</si>
  <si>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</si>
  <si>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</si>
  <si>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</si>
  <si>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</si>
  <si>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</si>
  <si>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</si>
  <si>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</si>
  <si>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</si>
  <si>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</si>
  <si>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</si>
  <si>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</si>
  <si>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</si>
  <si>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</si>
  <si>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</si>
  <si>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</si>
  <si>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</si>
  <si>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</si>
  <si>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</si>
  <si>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</si>
  <si>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</si>
  <si>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</si>
  <si>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</si>
  <si>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</si>
  <si>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</si>
  <si>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</si>
  <si>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</si>
  <si>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</si>
  <si>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</si>
  <si>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</si>
  <si>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</si>
  <si>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</si>
  <si>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</si>
  <si>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</si>
  <si>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</si>
  <si>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</si>
  <si>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</si>
  <si>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</si>
  <si>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</si>
  <si>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</si>
  <si>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</si>
  <si>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</si>
  <si>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</si>
  <si>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</si>
  <si>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</si>
  <si>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</si>
  <si>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</si>
  <si>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</si>
  <si>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</si>
  <si>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</si>
  <si>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</si>
  <si>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</si>
  <si>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</si>
  <si>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</si>
  <si>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</si>
  <si>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</si>
  <si>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</si>
  <si>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</si>
  <si>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</si>
  <si>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</si>
  <si>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</si>
  <si>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</si>
  <si>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</si>
  <si>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</si>
  <si>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</si>
  <si>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</si>
  <si>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</si>
  <si>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</si>
  <si>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</si>
  <si>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</si>
  <si>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</si>
  <si>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</si>
  <si>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</si>
  <si>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</si>
  <si>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</si>
  <si>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</si>
  <si>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</si>
  <si>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</si>
  <si>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</si>
  <si>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</si>
  <si>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</si>
  <si>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</si>
  <si>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</si>
  <si>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</si>
  <si>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</si>
  <si>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</si>
  <si>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</si>
  <si>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</si>
  <si>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</si>
  <si>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</si>
  <si>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</si>
  <si>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</si>
  <si>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</si>
  <si>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</si>
  <si>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</si>
  <si>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</si>
  <si>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</si>
  <si>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</si>
  <si>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</si>
  <si>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</si>
  <si>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</si>
  <si>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</si>
  <si>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</si>
  <si>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</si>
  <si>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</si>
  <si>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</si>
  <si>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</si>
  <si>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</si>
  <si>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</si>
  <si>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</si>
  <si>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</si>
  <si>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</si>
  <si>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</si>
  <si>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</si>
  <si>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</si>
  <si>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</si>
  <si>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</si>
  <si>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</si>
  <si>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</si>
  <si>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</si>
  <si>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</si>
  <si>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</si>
  <si>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</si>
  <si>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</si>
  <si>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</si>
  <si>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</si>
  <si>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</si>
  <si>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</si>
  <si>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</si>
  <si>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</si>
  <si>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</si>
  <si>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</si>
  <si>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</si>
  <si>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</si>
  <si>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</si>
  <si>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</si>
  <si>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</si>
  <si>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</si>
  <si>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</si>
  <si>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</si>
  <si>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</si>
  <si>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</si>
  <si>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</si>
  <si>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</si>
  <si>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</si>
  <si>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</si>
  <si>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</si>
  <si>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</si>
  <si>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</si>
  <si>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</si>
  <si>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</si>
  <si>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</si>
  <si>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</si>
  <si>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</si>
  <si>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</si>
  <si>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</si>
  <si>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</si>
  <si>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</si>
  <si>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</si>
  <si>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</si>
  <si>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</si>
  <si>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</si>
  <si>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</si>
  <si>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</si>
  <si>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</si>
  <si>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</si>
  <si>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</si>
  <si>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</si>
  <si>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</si>
  <si>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</si>
  <si>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</si>
  <si>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</si>
  <si>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</si>
  <si>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</si>
  <si>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</si>
  <si>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</si>
  <si>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</si>
  <si>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</si>
  <si>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</si>
  <si>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</si>
  <si>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</si>
  <si>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</si>
  <si>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</si>
  <si>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</si>
  <si>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</si>
  <si>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</si>
  <si>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</si>
  <si>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</si>
  <si>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</si>
  <si>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</si>
  <si>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</si>
  <si>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</si>
  <si>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</si>
  <si>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</si>
  <si>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</si>
  <si>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</si>
  <si>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</si>
  <si>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</si>
  <si>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</si>
  <si>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</si>
  <si>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</si>
  <si>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</si>
  <si>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</si>
  <si>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</si>
  <si>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</si>
  <si>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</si>
  <si>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</si>
  <si>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</si>
  <si>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</si>
  <si>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</si>
  <si>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</si>
  <si>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</si>
  <si>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</si>
  <si>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</si>
  <si>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</si>
  <si>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</si>
  <si>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</si>
  <si>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</si>
  <si>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</si>
  <si>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</si>
  <si>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</si>
  <si>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</si>
  <si>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</si>
  <si>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</si>
  <si>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</si>
  <si>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</si>
  <si>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</si>
  <si>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</si>
  <si>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</si>
  <si>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</si>
  <si>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</si>
  <si>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</si>
  <si>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</si>
  <si>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</si>
  <si>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</si>
  <si>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</si>
  <si>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</si>
  <si>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</si>
  <si>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</si>
  <si>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</si>
  <si>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</si>
  <si>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</si>
  <si>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</si>
  <si>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</si>
  <si>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</si>
  <si>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</si>
  <si>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</si>
  <si>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</si>
  <si>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</si>
  <si>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</si>
  <si>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</si>
  <si>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</si>
  <si>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</si>
  <si>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</si>
  <si>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</si>
  <si>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</si>
  <si>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</si>
  <si>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</si>
  <si>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</si>
  <si>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</si>
  <si>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</si>
  <si>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</si>
  <si>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</si>
  <si>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</si>
  <si>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</si>
  <si>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</si>
  <si>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</si>
  <si>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</si>
  <si>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</si>
  <si>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</si>
  <si>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</si>
  <si>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</si>
  <si>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</si>
  <si>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</si>
  <si>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</si>
  <si>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</si>
  <si>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</si>
  <si>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</si>
  <si>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</si>
  <si>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</si>
  <si>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</si>
  <si>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</si>
  <si>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</si>
  <si>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</si>
  <si>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</si>
  <si>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</si>
  <si>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</si>
  <si>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</si>
  <si>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</si>
  <si>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</si>
  <si>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</si>
  <si>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</si>
  <si>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</si>
  <si>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</si>
  <si>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</si>
  <si>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</si>
  <si>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</si>
  <si>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</si>
  <si>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</si>
  <si>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</si>
  <si>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</si>
  <si>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</si>
  <si>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</si>
  <si>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</si>
  <si>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</si>
  <si>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</si>
  <si>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</si>
  <si>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</si>
  <si>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</si>
  <si>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</si>
  <si>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</si>
  <si>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</si>
  <si>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</si>
  <si>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</si>
  <si>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</si>
  <si>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</si>
  <si>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</si>
  <si>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</si>
  <si>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</si>
  <si>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</si>
  <si>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</si>
  <si>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</si>
  <si>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</si>
  <si>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</si>
  <si>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</si>
  <si>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</si>
  <si>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</si>
  <si>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</si>
  <si>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</si>
  <si>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</si>
  <si>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</si>
  <si>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</si>
  <si>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</si>
  <si>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</si>
  <si>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</si>
  <si>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</si>
  <si>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</si>
  <si>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</si>
  <si>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</si>
  <si>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</si>
  <si>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</si>
  <si>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</si>
  <si>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</si>
  <si>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</si>
  <si>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</si>
  <si>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</si>
  <si>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</si>
  <si>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</si>
  <si>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</si>
  <si>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</si>
  <si>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</si>
  <si>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</si>
  <si>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</si>
  <si>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</si>
  <si>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</si>
  <si>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</si>
  <si>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</si>
  <si>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</si>
  <si>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</si>
  <si>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</si>
  <si>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</si>
  <si>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</si>
  <si>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</si>
  <si>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</si>
  <si>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</si>
  <si>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</si>
  <si>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</si>
  <si>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</si>
  <si>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</si>
  <si>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</si>
  <si>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</si>
  <si>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</si>
  <si>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</si>
  <si>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</si>
  <si>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</si>
  <si>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</si>
  <si>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</si>
  <si>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</si>
  <si>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</si>
  <si>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</si>
  <si>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</si>
  <si>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</si>
  <si>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</si>
  <si>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</si>
  <si>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</si>
  <si>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</si>
  <si>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</si>
  <si>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</si>
  <si>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</si>
  <si>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</si>
  <si>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</si>
  <si>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</si>
  <si>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</si>
  <si>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</si>
  <si>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</si>
  <si>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</si>
  <si>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</si>
  <si>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</si>
  <si>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</si>
  <si>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</si>
  <si>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</si>
  <si>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</si>
  <si>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</si>
  <si>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</si>
  <si>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</si>
  <si>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</si>
  <si>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</si>
  <si>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</si>
  <si>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</si>
  <si>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</si>
  <si>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</si>
  <si>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</si>
  <si>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</si>
  <si>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</si>
  <si>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</si>
  <si>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</si>
  <si>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</si>
  <si>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</si>
  <si>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</si>
  <si>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</si>
  <si>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</si>
  <si>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</si>
  <si>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</si>
  <si>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</si>
  <si>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</si>
  <si>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</si>
  <si>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</si>
  <si>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</si>
  <si>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</si>
  <si>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</si>
  <si>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</si>
  <si>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</si>
  <si>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</si>
  <si>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</si>
  <si>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</si>
  <si>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</si>
  <si>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</si>
  <si>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</si>
  <si>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</si>
  <si>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</si>
  <si>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</si>
  <si>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</si>
  <si>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</si>
  <si>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</si>
  <si>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</si>
  <si>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</si>
  <si>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</si>
  <si>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</si>
  <si>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</si>
  <si>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</si>
  <si>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</si>
  <si>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</si>
  <si>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</si>
  <si>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</si>
  <si>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</si>
  <si>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</si>
  <si>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</si>
  <si>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</si>
  <si>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</si>
  <si>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</si>
  <si>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</si>
  <si>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</si>
  <si>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</si>
  <si>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</si>
  <si>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</si>
  <si>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</si>
  <si>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</si>
  <si>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</si>
  <si>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</si>
  <si>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</si>
  <si>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</si>
  <si>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</si>
  <si>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</si>
  <si>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</si>
  <si>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</si>
  <si>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</si>
  <si>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</si>
  <si>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</si>
  <si>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</si>
  <si>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</si>
  <si>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</si>
  <si>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</si>
  <si>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</si>
  <si>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</si>
  <si>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</si>
  <si>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</si>
  <si>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</si>
  <si>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</si>
  <si>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</si>
  <si>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</si>
  <si>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</si>
  <si>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</si>
  <si>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</si>
  <si>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</si>
  <si>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</si>
  <si>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</si>
  <si>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</si>
  <si>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</si>
  <si>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</si>
  <si>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</si>
  <si>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</si>
  <si>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</si>
  <si>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</si>
  <si>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</si>
  <si>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</si>
  <si>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</si>
  <si>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</si>
  <si>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</si>
  <si>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</si>
  <si>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</si>
  <si>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</si>
  <si>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</si>
  <si>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</si>
  <si>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</si>
  <si>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</si>
  <si>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</si>
  <si>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</si>
  <si>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</si>
  <si>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</si>
  <si>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</si>
  <si>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</si>
  <si>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</si>
  <si>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</si>
  <si>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</si>
  <si>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</si>
  <si>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</si>
  <si>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</si>
  <si>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</si>
  <si>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</si>
  <si>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</si>
  <si>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</si>
  <si>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</si>
  <si>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</si>
  <si>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</si>
  <si>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</si>
  <si>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</si>
  <si>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</si>
  <si>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</si>
  <si>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</si>
  <si>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</si>
  <si>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</si>
  <si>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</si>
  <si>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</si>
  <si>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</si>
  <si>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</si>
  <si>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</si>
  <si>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</si>
  <si>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</si>
  <si>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</si>
  <si>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</si>
  <si>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</si>
  <si>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</si>
  <si>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</si>
  <si>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</si>
  <si>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</si>
  <si>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</si>
  <si>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</si>
  <si>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</si>
  <si>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</si>
  <si>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</si>
  <si>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</si>
  <si>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</si>
  <si>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</si>
  <si>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</si>
  <si>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</si>
  <si>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</si>
  <si>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</si>
  <si>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</si>
  <si>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</si>
  <si>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</si>
  <si>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</si>
  <si>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</si>
  <si>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</si>
  <si>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</si>
  <si>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</si>
  <si>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</si>
  <si>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</si>
  <si>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</si>
  <si>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</si>
  <si>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</si>
  <si>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</si>
  <si>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</si>
  <si>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</si>
  <si>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</si>
  <si>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</si>
  <si>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</si>
  <si>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</si>
  <si>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</si>
  <si>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</si>
  <si>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</si>
  <si>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</si>
  <si>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</si>
  <si>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</si>
  <si>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</si>
  <si>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</si>
  <si>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</si>
  <si>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</si>
  <si>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</si>
  <si>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</si>
  <si>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</si>
  <si>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</si>
  <si>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</si>
  <si>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</si>
  <si>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</si>
  <si>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</si>
  <si>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</si>
  <si>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</si>
  <si>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</si>
  <si>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</si>
  <si>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</si>
  <si>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</si>
  <si>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</si>
  <si>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</si>
  <si>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</si>
  <si>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</si>
  <si>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</si>
  <si>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</si>
  <si>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</si>
  <si>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</si>
  <si>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</si>
  <si>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</si>
  <si>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</si>
  <si>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</si>
  <si>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</si>
  <si>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</si>
  <si>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</si>
  <si>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</si>
  <si>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</si>
  <si>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</si>
  <si>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</si>
  <si>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</si>
  <si>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</si>
  <si>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</si>
  <si>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</si>
  <si>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</si>
  <si>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</si>
  <si>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</si>
  <si>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</si>
  <si>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</si>
  <si>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</si>
  <si>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</si>
  <si>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</si>
  <si>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</si>
  <si>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</si>
  <si>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</si>
  <si>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</si>
  <si>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</si>
  <si>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</si>
  <si>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</si>
  <si>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</si>
  <si>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</si>
  <si>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</si>
  <si>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</si>
  <si>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</si>
  <si>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</si>
  <si>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</si>
  <si>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</si>
  <si>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</si>
  <si>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</si>
  <si>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</si>
  <si>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</si>
  <si>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</si>
  <si>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</si>
  <si>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</si>
  <si>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</si>
  <si>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</si>
  <si>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</si>
  <si>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</si>
  <si>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</si>
  <si>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</si>
  <si>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</si>
  <si>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</si>
  <si>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</si>
  <si>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</si>
  <si>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</si>
  <si>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</si>
  <si>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</si>
  <si>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</si>
  <si>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</si>
  <si>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</si>
  <si>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</si>
  <si>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</si>
  <si>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</si>
  <si>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</si>
  <si>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</si>
  <si>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</si>
  <si>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</si>
  <si>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</si>
  <si>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</si>
  <si>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</si>
  <si>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</si>
  <si>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</si>
  <si>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</si>
  <si>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</si>
  <si>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</si>
  <si>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</si>
  <si>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</si>
  <si>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</si>
  <si>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</si>
  <si>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</si>
  <si>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</si>
  <si>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</si>
  <si>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</si>
  <si>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</si>
  <si>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</si>
  <si>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</si>
  <si>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</si>
  <si>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</si>
  <si>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</si>
  <si>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</si>
  <si>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</si>
  <si>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</si>
  <si>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</si>
  <si>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</si>
  <si>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</si>
  <si>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</si>
  <si>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</si>
  <si>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</si>
  <si>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</si>
  <si>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</si>
  <si>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</si>
  <si>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</si>
  <si>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</si>
  <si>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</si>
  <si>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</si>
  <si>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</si>
  <si>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</si>
  <si>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</si>
  <si>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</si>
  <si>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</si>
  <si>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</si>
  <si>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</si>
  <si>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</si>
  <si>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</si>
  <si>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</si>
  <si>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</si>
  <si>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</si>
  <si>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</si>
  <si>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</si>
  <si>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</si>
  <si>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</si>
  <si>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</si>
  <si>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</si>
  <si>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</si>
  <si>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</si>
  <si>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</si>
  <si>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</si>
  <si>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</si>
  <si>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</si>
  <si>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</si>
  <si>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</si>
  <si>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</si>
  <si>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</si>
  <si>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</si>
  <si>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</si>
  <si>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</si>
  <si>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</si>
  <si>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</si>
  <si>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</si>
  <si>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</si>
  <si>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</si>
  <si>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</si>
  <si>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</si>
  <si>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</si>
  <si>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</si>
  <si>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</si>
  <si>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</si>
  <si>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</si>
  <si>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</si>
  <si>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</si>
  <si>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</si>
  <si>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</si>
  <si>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</si>
  <si>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</si>
  <si>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</si>
  <si>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</si>
  <si>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</si>
  <si>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</si>
  <si>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</si>
  <si>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</si>
  <si>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</si>
  <si>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</si>
  <si>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</si>
  <si>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</si>
  <si>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</si>
  <si>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</si>
  <si>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</si>
  <si>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</si>
  <si>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</si>
  <si>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</si>
  <si>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</si>
  <si>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</si>
  <si>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</si>
  <si>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</si>
  <si>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</si>
  <si>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</si>
  <si>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</si>
  <si>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</si>
  <si>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</si>
  <si>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</si>
  <si>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</si>
  <si>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</si>
  <si>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</si>
  <si>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</si>
  <si>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</si>
  <si>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</si>
  <si>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</si>
  <si>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</si>
  <si>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</si>
  <si>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</si>
  <si>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</si>
  <si>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</si>
  <si>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</si>
  <si>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</si>
  <si>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</si>
  <si>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</si>
  <si>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</si>
  <si>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</si>
  <si>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</si>
  <si>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</si>
  <si>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</si>
  <si>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</si>
  <si>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</si>
  <si>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</si>
  <si>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</si>
  <si>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</si>
  <si>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</si>
  <si>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</si>
  <si>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</si>
  <si>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</si>
  <si>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</si>
  <si>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</si>
  <si>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</si>
  <si>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</si>
  <si>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</si>
  <si>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</si>
  <si>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</si>
  <si>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</si>
  <si>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</si>
  <si>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</si>
  <si>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</si>
  <si>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</si>
  <si>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</si>
  <si>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</si>
  <si>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</si>
  <si>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</si>
  <si>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</si>
  <si>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</si>
  <si>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</si>
  <si>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</si>
  <si>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</si>
  <si>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</si>
  <si>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</si>
  <si>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</si>
  <si>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</si>
  <si>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</si>
  <si>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</si>
  <si>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</si>
  <si>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</si>
  <si>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</si>
  <si>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</si>
  <si>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</si>
  <si>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</si>
  <si>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</si>
  <si>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</si>
  <si>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</si>
  <si>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</si>
  <si>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</si>
  <si>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</si>
  <si>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</si>
  <si>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</si>
  <si>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</si>
  <si>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</si>
  <si>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</si>
  <si>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</si>
  <si>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</si>
  <si>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</si>
  <si>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</si>
  <si>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</si>
  <si>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</si>
  <si>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</si>
  <si>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</si>
  <si>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</si>
  <si>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</si>
  <si>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</si>
  <si>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</si>
  <si>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</si>
  <si>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</si>
  <si>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</si>
  <si>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</si>
  <si>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</si>
  <si>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</si>
  <si>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</si>
  <si>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</si>
  <si>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</si>
  <si>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</si>
  <si>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</si>
  <si>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</si>
  <si>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</si>
  <si>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</si>
  <si>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</si>
  <si>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</si>
  <si>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</si>
  <si>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</si>
  <si>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</si>
  <si>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</si>
  <si>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</si>
  <si>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</si>
  <si>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</si>
  <si>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</si>
  <si>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</si>
  <si>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</si>
  <si>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</si>
  <si>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</si>
  <si>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</si>
  <si>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</si>
  <si>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</si>
  <si>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</si>
  <si>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</si>
  <si>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</si>
  <si>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</si>
  <si>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</si>
  <si>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</si>
  <si>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</si>
  <si>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</si>
  <si>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</si>
  <si>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</si>
  <si>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</si>
  <si>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</si>
  <si>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</si>
  <si>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</si>
  <si>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</si>
  <si>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</si>
  <si>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</si>
  <si>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</si>
  <si>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</si>
  <si>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</si>
  <si>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</si>
  <si>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</si>
  <si>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</si>
  <si>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</si>
  <si>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</si>
  <si>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</si>
  <si>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</si>
  <si>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</si>
  <si>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</si>
  <si>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</si>
  <si>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</si>
  <si>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</si>
  <si>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</si>
  <si>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</si>
  <si>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</si>
  <si>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</si>
  <si>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</si>
  <si>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</si>
  <si>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</si>
  <si>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</si>
  <si>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</si>
  <si>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</si>
  <si>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</si>
  <si>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</si>
  <si>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</si>
  <si>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</si>
  <si>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</si>
  <si>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</si>
  <si>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</si>
  <si>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</si>
  <si>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</si>
  <si>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</si>
  <si>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</si>
  <si>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</si>
  <si>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</si>
  <si>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</si>
  <si>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</si>
  <si>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</si>
  <si>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</si>
  <si>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</si>
  <si>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</si>
  <si>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</si>
  <si>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</si>
  <si>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</si>
  <si>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</si>
  <si>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</si>
  <si>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</si>
  <si>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</si>
  <si>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</si>
  <si>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</si>
  <si>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</si>
  <si>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</si>
  <si>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</si>
  <si>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</si>
  <si>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</si>
  <si>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</si>
  <si>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</si>
  <si>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</si>
  <si>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</si>
  <si>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</si>
  <si>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</si>
  <si>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</si>
  <si>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</si>
  <si>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</si>
  <si>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</si>
  <si>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</si>
  <si>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</si>
  <si>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</si>
  <si>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</si>
  <si>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</si>
  <si>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</si>
  <si>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</si>
  <si>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</si>
  <si>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</si>
  <si>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</si>
  <si>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</si>
  <si>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</si>
  <si>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</si>
  <si>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</si>
  <si>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</si>
  <si>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</si>
  <si>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</si>
  <si>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</si>
  <si>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</si>
  <si>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</si>
  <si>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</si>
  <si>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</si>
  <si>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</si>
  <si>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</si>
  <si>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</si>
  <si>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</si>
  <si>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</si>
  <si>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</si>
  <si>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</si>
  <si>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</si>
  <si>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</si>
  <si>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</si>
  <si>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</si>
  <si>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</si>
  <si>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</si>
  <si>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</si>
  <si>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</si>
  <si>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</si>
  <si>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</si>
  <si>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</si>
  <si>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</si>
  <si>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</si>
  <si>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</si>
  <si>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</si>
  <si>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</si>
  <si>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</si>
  <si>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</si>
  <si>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</si>
  <si>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</si>
  <si>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</si>
  <si>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</si>
  <si>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</si>
  <si>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</si>
  <si>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</si>
  <si>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</si>
  <si>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</si>
  <si>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</si>
  <si>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</si>
  <si>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</si>
  <si>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</si>
  <si>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</si>
  <si>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</si>
  <si>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</si>
  <si>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</si>
  <si>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</si>
  <si>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</si>
  <si>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</si>
  <si>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</si>
  <si>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</si>
  <si>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</si>
  <si>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</si>
  <si>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</si>
  <si>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</si>
  <si>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</si>
  <si>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</si>
  <si>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</si>
  <si>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</si>
  <si>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</si>
  <si>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</si>
  <si>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</si>
  <si>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</si>
  <si>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</si>
  <si>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</si>
  <si>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</si>
  <si>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</si>
  <si>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</si>
  <si>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</si>
  <si>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</si>
  <si>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</si>
  <si>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</si>
  <si>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</si>
  <si>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</si>
  <si>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</si>
  <si>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</si>
  <si>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</si>
  <si>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</si>
  <si>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</si>
  <si>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</si>
  <si>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</si>
  <si>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</si>
  <si>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</si>
  <si>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</si>
  <si>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</si>
  <si>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</si>
  <si>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</si>
  <si>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</si>
  <si>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</si>
  <si>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</si>
  <si>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</si>
  <si>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</si>
  <si>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</si>
  <si>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</si>
  <si>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</si>
  <si>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</si>
  <si>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</si>
  <si>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</si>
  <si>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</si>
  <si>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</si>
  <si>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</si>
  <si>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</si>
  <si>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</si>
  <si>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</si>
  <si>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</si>
  <si>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</si>
  <si>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</si>
  <si>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</si>
  <si>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</si>
  <si>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</si>
  <si>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</si>
  <si>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</si>
  <si>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</si>
  <si>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</si>
  <si>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</si>
  <si>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</si>
  <si>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</si>
  <si>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</si>
  <si>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</si>
  <si>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</si>
  <si>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</si>
  <si>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</si>
  <si>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</si>
  <si>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</si>
  <si>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</si>
  <si>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</si>
  <si>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</si>
  <si>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</si>
  <si>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</si>
  <si>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</si>
  <si>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</si>
  <si>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</si>
  <si>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</si>
  <si>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</si>
  <si>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</si>
  <si>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</si>
  <si>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</si>
  <si>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</si>
  <si>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</si>
  <si>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</si>
  <si>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</si>
  <si>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</si>
  <si>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</si>
  <si>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</si>
  <si>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</si>
  <si>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</si>
  <si>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</si>
  <si>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</si>
  <si>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</si>
  <si>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</si>
  <si>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</si>
  <si>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</si>
  <si>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</si>
  <si>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</si>
  <si>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</si>
  <si>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</si>
  <si>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</si>
  <si>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</si>
  <si>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</si>
  <si>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</si>
  <si>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</si>
  <si>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</si>
  <si>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</si>
  <si>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</si>
  <si>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</si>
  <si>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</si>
  <si>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</si>
  <si>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</si>
  <si>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</si>
  <si>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</si>
  <si>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</si>
  <si>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</si>
  <si>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</si>
  <si>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</si>
  <si>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</si>
  <si>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</si>
  <si>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</si>
  <si>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</si>
  <si>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</si>
  <si>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</si>
  <si>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</si>
  <si>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</si>
  <si>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</si>
  <si>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</si>
  <si>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</si>
  <si>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</si>
  <si>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</si>
  <si>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</si>
  <si>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</si>
  <si>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</si>
  <si>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</si>
  <si>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</si>
  <si>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</si>
  <si>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</si>
  <si>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</si>
  <si>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</si>
  <si>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</si>
  <si>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</si>
  <si>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</si>
  <si>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</si>
  <si>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</si>
  <si>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</si>
  <si>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</si>
  <si>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</si>
  <si>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</si>
  <si>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</si>
  <si>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</si>
  <si>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</si>
  <si>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</si>
  <si>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</si>
  <si>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</si>
  <si>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</si>
  <si>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</si>
  <si>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</si>
  <si>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</si>
  <si>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</si>
  <si>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</si>
  <si>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</si>
  <si>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</si>
  <si>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</si>
  <si>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</si>
  <si>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</si>
  <si>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</si>
  <si>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</si>
  <si>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</si>
  <si>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</si>
  <si>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</si>
  <si>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</si>
  <si>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</si>
  <si>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</si>
  <si>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</si>
  <si>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</si>
  <si>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</si>
  <si>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</si>
  <si>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</si>
  <si>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</si>
  <si>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</si>
  <si>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</si>
  <si>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</si>
  <si>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</si>
  <si>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</si>
  <si>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</si>
  <si>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</si>
  <si>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</si>
  <si>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</si>
  <si>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</si>
  <si>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</si>
  <si>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</si>
  <si>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</si>
  <si>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</si>
  <si>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</si>
  <si>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</si>
  <si>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</si>
  <si>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</si>
  <si>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</si>
  <si>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</si>
  <si>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</si>
  <si>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</si>
  <si>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</si>
  <si>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</si>
  <si>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</si>
  <si>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</si>
  <si>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</si>
  <si>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</si>
  <si>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</si>
  <si>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</si>
  <si>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</si>
  <si>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</si>
  <si>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</si>
  <si>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</si>
  <si>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</si>
  <si>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</si>
  <si>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</si>
  <si>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</si>
  <si>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</si>
  <si>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</si>
  <si>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</si>
  <si>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</si>
  <si>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</si>
  <si>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</si>
  <si>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</si>
  <si>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</si>
  <si>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</si>
  <si>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</si>
  <si>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</si>
  <si>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</si>
  <si>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</si>
  <si>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</si>
  <si>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</si>
  <si>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</si>
  <si>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</si>
  <si>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</si>
  <si>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</si>
  <si>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</si>
  <si>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</si>
  <si>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</si>
  <si>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</si>
  <si>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</si>
  <si>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</si>
  <si>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</si>
  <si>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</si>
  <si>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</si>
  <si>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</si>
  <si>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</si>
  <si>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</si>
  <si>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</si>
  <si>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</si>
  <si>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</si>
  <si>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</si>
  <si>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</si>
  <si>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</si>
  <si>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</si>
  <si>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</si>
  <si>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</si>
  <si>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</si>
  <si>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</si>
  <si>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</si>
  <si>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</si>
  <si>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</si>
  <si>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</si>
  <si>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</si>
  <si>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</si>
  <si>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</si>
  <si>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</si>
  <si>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</si>
  <si>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</si>
  <si>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</si>
  <si>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</si>
  <si>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</si>
  <si>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</si>
  <si>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</si>
  <si>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</si>
  <si>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</si>
  <si>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</si>
  <si>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</si>
  <si>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</si>
  <si>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</si>
  <si>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</si>
  <si>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</si>
  <si>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</si>
  <si>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</si>
  <si>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</si>
  <si>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</si>
  <si>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</si>
  <si>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</si>
  <si>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</si>
  <si>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</si>
  <si>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</si>
  <si>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</si>
  <si>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</si>
  <si>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</si>
  <si>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</si>
  <si>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</si>
  <si>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</si>
  <si>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</si>
  <si>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</si>
  <si>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</si>
  <si>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</si>
  <si>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</si>
  <si>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</si>
  <si>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</si>
  <si>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</si>
  <si>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</si>
  <si>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</si>
  <si>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</si>
  <si>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</si>
  <si>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</si>
  <si>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</si>
  <si>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</si>
  <si>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</si>
  <si>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</si>
  <si>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</si>
  <si>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</si>
  <si>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</si>
  <si>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</si>
  <si>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</si>
  <si>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</si>
  <si>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</si>
  <si>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</si>
  <si>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</si>
  <si>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</si>
  <si>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</si>
  <si>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</si>
  <si>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</si>
  <si>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</si>
  <si>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</si>
  <si>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</si>
  <si>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</si>
  <si>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</si>
  <si>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</si>
  <si>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</si>
  <si>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</si>
  <si>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</si>
  <si>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</si>
  <si>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</si>
  <si>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</si>
  <si>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</si>
  <si>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</si>
  <si>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</si>
  <si>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</si>
  <si>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</si>
  <si>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</si>
  <si>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</si>
  <si>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</si>
  <si>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</si>
  <si>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</si>
  <si>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</si>
  <si>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</si>
  <si>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</si>
  <si>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</si>
  <si>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</si>
  <si>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</si>
  <si>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</si>
  <si>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</si>
  <si>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</si>
  <si>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</si>
  <si>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</si>
  <si>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</si>
  <si>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</si>
  <si>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</si>
  <si>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</si>
  <si>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</si>
  <si>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</si>
  <si>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</si>
  <si>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</si>
  <si>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</si>
  <si>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</si>
  <si>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</si>
  <si>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</si>
  <si>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</si>
  <si>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</si>
  <si>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</si>
  <si>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</si>
  <si>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</si>
  <si>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</si>
  <si>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</si>
  <si>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</si>
  <si>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</si>
  <si>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</si>
  <si>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</si>
  <si>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</si>
  <si>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</si>
  <si>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</si>
  <si>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</si>
  <si>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</si>
  <si>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</si>
  <si>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</si>
  <si>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</si>
  <si>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</si>
  <si>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</si>
  <si>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</si>
  <si>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</si>
  <si>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</si>
  <si>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</si>
  <si>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</si>
  <si>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</si>
  <si>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</si>
  <si>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</si>
  <si>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</si>
  <si>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</si>
  <si>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</si>
  <si>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</si>
  <si>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</si>
  <si>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</si>
  <si>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</si>
  <si>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</si>
  <si>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</si>
  <si>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</si>
  <si>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</si>
  <si>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</si>
  <si>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</si>
  <si>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</si>
  <si>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</si>
  <si>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</si>
  <si>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</si>
  <si>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</si>
  <si>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</si>
  <si>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</si>
  <si>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</si>
  <si>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</si>
  <si>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</si>
  <si>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</si>
  <si>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</si>
  <si>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</si>
  <si>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</si>
  <si>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</si>
  <si>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</si>
  <si>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</si>
  <si>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</si>
  <si>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</si>
  <si>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</si>
  <si>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</si>
  <si>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</si>
  <si>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</si>
  <si>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</si>
  <si>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</si>
  <si>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</si>
  <si>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</si>
  <si>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</si>
  <si>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</si>
  <si>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</si>
  <si>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</si>
  <si>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</si>
  <si>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</si>
  <si>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</si>
  <si>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</si>
  <si>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</si>
  <si>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</si>
  <si>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</si>
  <si>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</si>
  <si>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</si>
  <si>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</si>
  <si>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</si>
  <si>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</si>
  <si>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</si>
  <si>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</si>
  <si>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</si>
  <si>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</si>
  <si>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</si>
  <si>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</si>
  <si>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</si>
  <si>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</si>
  <si>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</si>
  <si>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</si>
  <si>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</si>
  <si>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</si>
  <si>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</si>
  <si>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</si>
  <si>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</si>
  <si>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</si>
  <si>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</si>
  <si>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</si>
  <si>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</si>
  <si>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</si>
  <si>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</si>
  <si>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</si>
  <si>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</si>
  <si>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</si>
  <si>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</si>
  <si>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</si>
  <si>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</si>
  <si>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</si>
  <si>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</si>
  <si>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</si>
  <si>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</si>
  <si>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</si>
  <si>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</si>
  <si>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</si>
  <si>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</si>
  <si>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</si>
  <si>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</si>
  <si>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</si>
  <si>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</si>
  <si>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</si>
  <si>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</si>
  <si>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</si>
  <si>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</si>
  <si>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</si>
  <si>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</si>
  <si>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</si>
  <si>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</si>
  <si>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</si>
  <si>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</si>
  <si>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</si>
  <si>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</si>
  <si>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</si>
  <si>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</si>
  <si>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</si>
  <si>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</si>
  <si>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</si>
  <si>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</si>
  <si>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</si>
  <si>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</si>
  <si>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</si>
  <si>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</si>
  <si>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</si>
  <si>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</si>
  <si>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</si>
  <si>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</si>
  <si>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</si>
  <si>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</si>
  <si>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</si>
  <si>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</si>
  <si>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</si>
  <si>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</si>
  <si>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</si>
  <si>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</si>
  <si>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</si>
  <si>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</si>
  <si>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</si>
  <si>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</si>
  <si>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</si>
  <si>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</si>
  <si>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</si>
  <si>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</si>
  <si>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</si>
  <si>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</si>
  <si>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</si>
  <si>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</si>
  <si>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</si>
  <si>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</si>
  <si>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</si>
  <si>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</si>
  <si>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</si>
  <si>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</si>
  <si>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</si>
  <si>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</si>
  <si>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</si>
  <si>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</si>
  <si>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</si>
  <si>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</si>
  <si>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</si>
  <si>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</si>
  <si>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</si>
  <si>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</si>
  <si>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</si>
  <si>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</si>
  <si>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</si>
  <si>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</si>
  <si>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</si>
  <si>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</si>
  <si>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</si>
  <si>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</si>
  <si>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</si>
  <si>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</si>
  <si>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</si>
  <si>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</si>
  <si>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</si>
  <si>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</si>
  <si>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</si>
  <si>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</si>
  <si>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</si>
  <si>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</si>
  <si>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</si>
  <si>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</si>
  <si>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</si>
  <si>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</si>
  <si>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</si>
  <si>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</si>
  <si>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</si>
  <si>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</si>
  <si>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</si>
  <si>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</si>
  <si>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</si>
  <si>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</si>
  <si>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</si>
  <si>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</si>
  <si>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</si>
  <si>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</si>
  <si>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</si>
  <si>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</si>
  <si>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</si>
  <si>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</si>
  <si>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</si>
  <si>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</si>
  <si>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</si>
  <si>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</si>
  <si>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</si>
  <si>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</si>
  <si>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</si>
  <si>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</si>
  <si>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</si>
  <si>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</si>
  <si>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</si>
  <si>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</si>
  <si>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</si>
  <si>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</si>
  <si>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</si>
  <si>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</si>
  <si>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</si>
  <si>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</si>
  <si>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</si>
  <si>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</si>
  <si>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</si>
  <si>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</si>
  <si>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</si>
  <si>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</si>
  <si>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</si>
  <si>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</si>
  <si>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</si>
  <si>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</si>
  <si>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</si>
  <si>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</si>
  <si>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</si>
  <si>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</si>
  <si>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</si>
  <si>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</si>
  <si>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</si>
  <si>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</si>
  <si>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</si>
  <si>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</si>
  <si>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</si>
  <si>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</si>
  <si>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</si>
  <si>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</si>
  <si>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</si>
  <si>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</si>
  <si>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</si>
  <si>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</si>
  <si>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</si>
  <si>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</si>
  <si>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</si>
  <si>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</si>
  <si>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</si>
  <si>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</si>
  <si>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</si>
  <si>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</si>
  <si>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</si>
  <si>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</si>
  <si>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</si>
  <si>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</si>
  <si>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</si>
  <si>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</si>
  <si>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</si>
  <si>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</si>
  <si>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</si>
  <si>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</si>
  <si>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</si>
  <si>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</si>
  <si>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</si>
  <si>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</si>
  <si>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</si>
  <si>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</si>
  <si>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</si>
  <si>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</si>
  <si>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</si>
  <si>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</si>
  <si>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</si>
  <si>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</si>
  <si>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</si>
  <si>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</si>
  <si>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</si>
  <si>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</si>
  <si>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</si>
  <si>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</si>
  <si>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</si>
  <si>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</si>
  <si>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</si>
  <si>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</si>
  <si>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</si>
  <si>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</si>
  <si>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</si>
  <si>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</si>
  <si>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</si>
  <si>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</si>
  <si>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</si>
  <si>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</si>
  <si>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</si>
  <si>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</si>
  <si>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</si>
  <si>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</si>
  <si>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</si>
  <si>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</si>
  <si>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</si>
  <si>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</si>
  <si>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</si>
  <si>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</si>
  <si>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</si>
  <si>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</si>
  <si>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</si>
  <si>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</si>
  <si>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</si>
  <si>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</si>
  <si>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</si>
  <si>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</si>
  <si>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</si>
  <si>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</si>
  <si>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</si>
  <si>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</si>
  <si>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</si>
  <si>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</si>
  <si>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</si>
  <si>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</si>
  <si>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</si>
  <si>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</si>
  <si>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</si>
  <si>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</si>
  <si>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</si>
  <si>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</si>
  <si>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</si>
  <si>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</si>
  <si>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</si>
  <si>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</si>
  <si>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</si>
  <si>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</si>
  <si>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</si>
  <si>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</si>
  <si>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</si>
  <si>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</si>
  <si>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</si>
  <si>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</si>
  <si>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</si>
  <si>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</si>
  <si>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</si>
  <si>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</si>
  <si>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</si>
  <si>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</si>
  <si>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</si>
  <si>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</si>
  <si>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</si>
  <si>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</si>
  <si>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</si>
  <si>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</si>
  <si>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</si>
  <si>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</si>
  <si>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</si>
  <si>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</si>
  <si>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</si>
  <si>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</si>
  <si>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</si>
  <si>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</si>
  <si>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</si>
  <si>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</si>
  <si>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</si>
  <si>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</si>
  <si>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</si>
  <si>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</si>
  <si>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</si>
  <si>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</si>
  <si>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</si>
  <si>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</si>
  <si>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</si>
  <si>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</si>
  <si>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</si>
  <si>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</si>
  <si>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</si>
  <si>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</si>
  <si>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</si>
  <si>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</si>
  <si>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</si>
  <si>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</si>
  <si>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</si>
  <si>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</si>
  <si>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</si>
  <si>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</si>
  <si>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</si>
  <si>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</si>
  <si>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</si>
  <si>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</si>
  <si>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</si>
  <si>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</si>
  <si>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</si>
  <si>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</si>
  <si>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</si>
  <si>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</si>
  <si>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</si>
  <si>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</si>
  <si>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</si>
  <si>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</si>
  <si>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</si>
  <si>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</si>
  <si>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</si>
  <si>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</si>
  <si>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</si>
  <si>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</si>
  <si>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</si>
  <si>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</si>
  <si>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</si>
  <si>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</si>
  <si>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</si>
  <si>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</si>
  <si>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</si>
  <si>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</si>
  <si>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</si>
  <si>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</si>
  <si>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</si>
  <si>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</si>
  <si>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</si>
  <si>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</si>
  <si>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</si>
  <si>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</si>
  <si>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</si>
  <si>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</si>
  <si>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</si>
  <si>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</si>
  <si>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</si>
  <si>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</si>
  <si>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</si>
  <si>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</si>
  <si>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</si>
  <si>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</si>
  <si>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</si>
  <si>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</si>
  <si>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</si>
  <si>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</si>
  <si>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</si>
  <si>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</si>
  <si>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</si>
  <si>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</si>
  <si>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</si>
  <si>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</si>
  <si>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</si>
  <si>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</si>
  <si>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</si>
  <si>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</si>
  <si>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</si>
  <si>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</si>
  <si>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</si>
  <si>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</si>
  <si>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</si>
  <si>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</si>
  <si>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</si>
  <si>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</si>
  <si>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</si>
  <si>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</si>
  <si>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</si>
  <si>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</si>
  <si>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</si>
  <si>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</si>
  <si>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</si>
  <si>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</si>
  <si>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</si>
  <si>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</si>
  <si>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</si>
  <si>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</si>
  <si>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</si>
  <si>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</si>
  <si>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</si>
  <si>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</si>
  <si>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</si>
  <si>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</si>
  <si>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</si>
  <si>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</si>
  <si>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</si>
  <si>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</si>
  <si>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</si>
  <si>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</si>
  <si>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</si>
  <si>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</si>
  <si>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</si>
  <si>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</si>
  <si>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</si>
  <si>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</si>
  <si>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</si>
  <si>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</si>
  <si>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</si>
  <si>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</si>
  <si>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</si>
  <si>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</si>
  <si>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</si>
  <si>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</si>
  <si>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</si>
  <si>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</si>
  <si>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</si>
  <si>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</si>
  <si>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</si>
  <si>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</si>
  <si>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</si>
  <si>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</si>
  <si>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</si>
  <si>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</si>
  <si>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</si>
  <si>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</si>
  <si>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</si>
  <si>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</si>
  <si>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</si>
  <si>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</si>
  <si>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</si>
  <si>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</si>
  <si>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</si>
  <si>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</si>
  <si>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</si>
  <si>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</si>
  <si>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</si>
  <si>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</si>
  <si>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</si>
  <si>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</si>
  <si>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</si>
  <si>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</si>
  <si>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</si>
  <si>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</si>
  <si>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</si>
  <si>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</si>
  <si>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</si>
  <si>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</si>
  <si>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</si>
  <si>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</si>
  <si>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</si>
  <si>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</si>
  <si>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</si>
  <si>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</si>
  <si>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</si>
  <si>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</si>
  <si>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</si>
  <si>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</si>
  <si>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</si>
  <si>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</si>
  <si>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</si>
  <si>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</si>
  <si>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</si>
  <si>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</si>
  <si>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</si>
  <si>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</si>
  <si>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</si>
  <si>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</si>
  <si>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</si>
  <si>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</si>
  <si>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</si>
  <si>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</si>
  <si>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</si>
  <si>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</si>
  <si>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</si>
  <si>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</si>
  <si>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</si>
  <si>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</si>
  <si>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</si>
  <si>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</si>
  <si>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</si>
  <si>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</si>
  <si>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</si>
  <si>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</si>
  <si>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</si>
  <si>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</si>
  <si>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</si>
  <si>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</si>
  <si>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</si>
  <si>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</si>
  <si>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</si>
  <si>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</si>
  <si>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</si>
  <si>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</si>
  <si>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</si>
  <si>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</si>
  <si>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</si>
  <si>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</si>
  <si>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</si>
  <si>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</si>
  <si>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</si>
  <si>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</si>
  <si>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</si>
  <si>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</si>
  <si>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</si>
  <si>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</si>
  <si>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</si>
  <si>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</si>
  <si>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</si>
  <si>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</si>
  <si>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</si>
  <si>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</si>
  <si>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</si>
  <si>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</si>
  <si>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</si>
  <si>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</si>
  <si>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</si>
  <si>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</si>
  <si>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</si>
  <si>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</si>
  <si>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</si>
  <si>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</si>
  <si>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</si>
  <si>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</si>
  <si>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</si>
  <si>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</si>
  <si>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</si>
  <si>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</si>
  <si>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</si>
  <si>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</si>
  <si>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</si>
  <si>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</si>
  <si>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</si>
  <si>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</si>
  <si>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</si>
  <si>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</si>
  <si>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</si>
  <si>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</si>
  <si>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</si>
  <si>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</si>
  <si>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</si>
  <si>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</si>
  <si>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</si>
  <si>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</si>
  <si>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</si>
  <si>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</si>
  <si>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</si>
  <si>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</si>
  <si>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</si>
  <si>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</si>
  <si>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</si>
  <si>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</si>
  <si>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</si>
  <si>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</si>
  <si>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</si>
  <si>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</si>
  <si>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</si>
  <si>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</si>
  <si>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</si>
  <si>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</si>
  <si>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</si>
  <si>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</si>
  <si>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</si>
  <si>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</si>
  <si>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</si>
  <si>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</si>
  <si>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</si>
  <si>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</si>
  <si>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</si>
  <si>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</si>
  <si>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</si>
  <si>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</si>
  <si>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</si>
  <si>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</si>
  <si>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</si>
  <si>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</si>
  <si>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</si>
  <si>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</si>
  <si>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</si>
  <si>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</si>
  <si>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</si>
  <si>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</si>
  <si>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</si>
  <si>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</si>
  <si>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</si>
  <si>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</si>
  <si>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</si>
  <si>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</si>
  <si>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</si>
  <si>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</si>
  <si>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</si>
  <si>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</si>
  <si>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</si>
  <si>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</si>
  <si>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</si>
  <si>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</si>
  <si>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</si>
  <si>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</si>
  <si>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</si>
  <si>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</si>
  <si>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</si>
  <si>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</si>
  <si>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</si>
  <si>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</si>
  <si>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</si>
  <si>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</si>
  <si>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</si>
  <si>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</si>
  <si>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</si>
  <si>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</si>
  <si>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</si>
  <si>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</si>
  <si>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</si>
  <si>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</si>
  <si>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</si>
  <si>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</si>
  <si>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</si>
  <si>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</si>
  <si>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</si>
  <si>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</si>
  <si>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</si>
  <si>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</si>
  <si>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</si>
  <si>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</si>
  <si>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</si>
  <si>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</si>
  <si>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</si>
  <si>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</si>
  <si>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</si>
  <si>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</si>
  <si>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</si>
  <si>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</si>
  <si>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</si>
  <si>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</si>
  <si>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</si>
  <si>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</si>
  <si>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</si>
  <si>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</si>
  <si>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</si>
  <si>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</si>
  <si>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</si>
  <si>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</si>
  <si>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</si>
  <si>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</si>
  <si>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</si>
  <si>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</si>
  <si>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</si>
  <si>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</si>
  <si>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</si>
  <si>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</si>
  <si>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</si>
  <si>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</si>
  <si>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</si>
  <si>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</si>
  <si>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</si>
  <si>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</si>
  <si>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</si>
  <si>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</si>
  <si>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</si>
  <si>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</si>
  <si>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</si>
  <si>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</si>
  <si>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</si>
  <si>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</si>
  <si>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</si>
  <si>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</si>
  <si>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</si>
  <si>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</si>
  <si>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</si>
  <si>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</si>
  <si>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</si>
  <si>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</si>
  <si>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</si>
  <si>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</si>
  <si>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</si>
  <si>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</si>
  <si>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</si>
  <si>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</si>
  <si>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</si>
  <si>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</si>
  <si>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</si>
  <si>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</si>
  <si>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</si>
  <si>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</si>
  <si>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</si>
  <si>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</si>
  <si>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</si>
  <si>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</si>
  <si>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</si>
  <si>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</si>
  <si>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</si>
  <si>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</si>
  <si>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</si>
  <si>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</si>
  <si>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</si>
  <si>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</si>
  <si>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</si>
  <si>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</si>
  <si>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</si>
  <si>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</si>
  <si>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</si>
  <si>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</si>
  <si>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</si>
  <si>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</si>
  <si>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</si>
  <si>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</si>
  <si>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</si>
  <si>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</si>
  <si>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</si>
  <si>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</si>
  <si>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</si>
  <si>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</si>
  <si>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</si>
  <si>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</si>
  <si>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</si>
  <si>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</si>
  <si>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</si>
  <si>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</si>
  <si>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</si>
  <si>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</si>
  <si>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</si>
  <si>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</si>
  <si>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</si>
  <si>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</si>
  <si>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</si>
  <si>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</si>
  <si>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</si>
  <si>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</si>
  <si>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</si>
  <si>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</si>
  <si>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</si>
  <si>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</si>
  <si>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</si>
  <si>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</si>
  <si>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</si>
  <si>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</si>
  <si>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</si>
  <si>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</si>
  <si>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</si>
  <si>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</si>
  <si>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</si>
  <si>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</si>
  <si>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</si>
  <si>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</si>
  <si>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</si>
  <si>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</si>
  <si>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</si>
  <si>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</si>
  <si>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</si>
  <si>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</si>
  <si>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</si>
  <si>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</si>
  <si>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</si>
  <si>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</si>
  <si>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</si>
  <si>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</si>
  <si>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</si>
  <si>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</si>
  <si>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</si>
  <si>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</si>
  <si>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</si>
  <si>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</si>
  <si>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</si>
  <si>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</si>
  <si>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</si>
  <si>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</si>
  <si>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</si>
  <si>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</si>
  <si>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</si>
  <si>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</si>
  <si>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</si>
  <si>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</si>
  <si>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</si>
  <si>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</si>
  <si>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</si>
  <si>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</si>
  <si>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</si>
  <si>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</si>
  <si>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</si>
  <si>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</si>
  <si>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</si>
  <si>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</si>
  <si>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</si>
  <si>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</si>
  <si>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</si>
  <si>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</si>
  <si>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</si>
  <si>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</si>
  <si>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</si>
  <si>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</si>
  <si>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</si>
  <si>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</si>
  <si>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</si>
  <si>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</si>
  <si>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</si>
  <si>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</si>
  <si>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</si>
  <si>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</si>
  <si>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</si>
  <si>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</si>
  <si>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</si>
  <si>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</si>
  <si>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</si>
  <si>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</si>
  <si>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</si>
  <si>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</si>
  <si>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</si>
  <si>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</si>
  <si>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</si>
  <si>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</si>
  <si>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</si>
  <si>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</si>
  <si>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</si>
  <si>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</si>
  <si>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</si>
  <si>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</si>
  <si>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</si>
  <si>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</si>
  <si>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</si>
  <si>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</si>
  <si>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</si>
  <si>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</si>
  <si>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</si>
  <si>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</si>
  <si>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</si>
  <si>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</si>
  <si>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</si>
  <si>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</si>
  <si>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</si>
  <si>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</si>
  <si>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</si>
  <si>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</si>
  <si>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</si>
  <si>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</si>
  <si>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</si>
  <si>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</si>
  <si>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</si>
  <si>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</si>
  <si>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</si>
  <si>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</si>
  <si>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</si>
  <si>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</si>
  <si>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</si>
  <si>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</si>
  <si>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</si>
  <si>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</si>
  <si>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</si>
  <si>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</si>
  <si>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</si>
  <si>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</si>
  <si>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</si>
  <si>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</si>
  <si>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</si>
  <si>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</si>
  <si>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</si>
  <si>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</si>
  <si>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</si>
  <si>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</si>
  <si>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</si>
  <si>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</si>
  <si>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</si>
  <si>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</si>
  <si>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</si>
  <si>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</si>
  <si>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</si>
  <si>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</si>
  <si>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</si>
  <si>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</si>
  <si>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</si>
  <si>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</si>
  <si>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</si>
  <si>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</si>
  <si>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</si>
  <si>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</si>
  <si>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</si>
  <si>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</si>
  <si>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</si>
  <si>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</si>
  <si>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</si>
  <si>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</si>
  <si>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</si>
  <si>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</si>
  <si>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</si>
  <si>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</si>
  <si>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</si>
  <si>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</si>
  <si>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</si>
  <si>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</si>
  <si>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</si>
  <si>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</si>
  <si>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</si>
  <si>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</si>
  <si>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</si>
  <si>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</si>
  <si>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</si>
  <si>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</si>
  <si>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</si>
  <si>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</si>
  <si>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</si>
  <si>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</si>
  <si>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</si>
  <si>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</si>
  <si>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</si>
  <si>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</si>
  <si>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</si>
  <si>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</si>
  <si>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</si>
  <si>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</si>
  <si>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</si>
  <si>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</si>
  <si>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</si>
  <si>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</si>
  <si>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</si>
  <si>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</si>
  <si>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</si>
  <si>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</si>
  <si>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</si>
  <si>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</si>
  <si>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</si>
  <si>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</si>
  <si>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</si>
  <si>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</si>
  <si>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</si>
  <si>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</si>
  <si>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</si>
  <si>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</si>
  <si>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</si>
  <si>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</si>
  <si>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</si>
  <si>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</si>
  <si>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</si>
  <si>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</si>
  <si>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</si>
  <si>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</si>
  <si>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</si>
  <si>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</si>
  <si>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</si>
  <si>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</si>
  <si>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</si>
  <si>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</si>
  <si>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</si>
  <si>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</si>
  <si>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</si>
  <si>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</si>
  <si>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</si>
  <si>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</si>
  <si>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</si>
  <si>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</si>
  <si>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</si>
  <si>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</si>
  <si>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</si>
  <si>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</si>
  <si>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</si>
  <si>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</si>
  <si>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</si>
  <si>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</si>
  <si>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</si>
  <si>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</si>
  <si>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</si>
  <si>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</si>
  <si>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</si>
  <si>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</si>
  <si>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</si>
  <si>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</si>
  <si>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</si>
  <si>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</si>
  <si>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</si>
  <si>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</si>
  <si>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</si>
  <si>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</si>
  <si>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</si>
  <si>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</si>
  <si>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</si>
  <si>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</si>
  <si>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</si>
  <si>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</si>
  <si>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</si>
  <si>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</si>
  <si>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</si>
  <si>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</si>
  <si>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</si>
  <si>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</si>
  <si>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</si>
  <si>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</si>
  <si>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</si>
  <si>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</si>
  <si>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</si>
  <si>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</si>
  <si>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</si>
  <si>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</si>
  <si>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</si>
  <si>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</si>
  <si>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</si>
  <si>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</si>
  <si>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</si>
  <si>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</si>
  <si>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</si>
  <si>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</si>
  <si>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</si>
  <si>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</si>
  <si>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</si>
  <si>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</si>
  <si>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</si>
  <si>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</si>
  <si>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</si>
  <si>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</si>
  <si>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</si>
  <si>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</si>
  <si>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</si>
  <si>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</si>
  <si>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</si>
  <si>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</si>
  <si>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</si>
  <si>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</si>
  <si>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</si>
  <si>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</si>
  <si>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</si>
  <si>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</si>
  <si>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</si>
  <si>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</si>
  <si>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</si>
  <si>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</si>
  <si>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</si>
  <si>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</si>
  <si>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</si>
  <si>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</si>
  <si>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</si>
  <si>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</si>
  <si>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</si>
  <si>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</si>
  <si>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</si>
  <si>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</si>
  <si>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</si>
  <si>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</si>
  <si>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</si>
  <si>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</si>
  <si>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</si>
  <si>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</si>
  <si>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</si>
  <si>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</si>
  <si>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</si>
  <si>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</si>
  <si>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</si>
  <si>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</si>
  <si>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</si>
  <si>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</si>
  <si>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</si>
  <si>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</si>
  <si>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</si>
  <si>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</si>
  <si>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</si>
  <si>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</si>
  <si>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</si>
  <si>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</si>
  <si>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</si>
  <si>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</si>
  <si>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</si>
  <si>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</si>
  <si>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</si>
  <si>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</si>
  <si>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</si>
  <si>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</si>
  <si>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</si>
  <si>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</si>
  <si>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</si>
  <si>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</si>
  <si>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</si>
  <si>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</si>
  <si>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</si>
  <si>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</si>
  <si>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</si>
  <si>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</si>
  <si>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</si>
  <si>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</si>
  <si>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</si>
  <si>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</si>
  <si>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</si>
  <si>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</si>
  <si>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</si>
  <si>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</si>
  <si>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</si>
  <si>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</si>
  <si>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</si>
  <si>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</si>
  <si>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</si>
  <si>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</si>
  <si>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</si>
  <si>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</si>
  <si>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</si>
  <si>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</si>
  <si>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</si>
  <si>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</si>
  <si>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</si>
  <si>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</si>
  <si>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</si>
  <si>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</si>
  <si>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</si>
  <si>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</si>
  <si>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</si>
  <si>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</si>
  <si>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</si>
  <si>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</si>
  <si>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</si>
  <si>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</si>
  <si>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</si>
  <si>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</si>
  <si>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</si>
  <si>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</si>
  <si>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</si>
  <si>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</si>
  <si>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</si>
  <si>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</si>
  <si>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</si>
  <si>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</si>
  <si>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</si>
  <si>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</si>
  <si>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</si>
  <si>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</si>
  <si>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</si>
  <si>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</si>
  <si>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</si>
  <si>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</si>
  <si>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</si>
  <si>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</si>
  <si>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</si>
  <si>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</si>
  <si>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</si>
  <si>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</si>
  <si>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</si>
  <si>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</si>
  <si>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</si>
  <si>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</si>
  <si>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</si>
  <si>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</si>
  <si>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</si>
  <si>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</si>
  <si>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</si>
  <si>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</si>
  <si>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</si>
  <si>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</si>
  <si>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</si>
  <si>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</si>
  <si>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</si>
  <si>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</si>
  <si>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</si>
  <si>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</si>
  <si>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</si>
  <si>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</si>
  <si>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</si>
  <si>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</si>
  <si>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</si>
  <si>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</si>
  <si>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</si>
  <si>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</si>
  <si>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</si>
  <si>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</si>
  <si>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</si>
  <si>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</si>
  <si>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</si>
  <si>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</si>
  <si>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</si>
  <si>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</si>
  <si>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</si>
  <si>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</si>
  <si>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</si>
  <si>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</si>
  <si>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</si>
  <si>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</si>
  <si>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</si>
  <si>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</si>
  <si>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</si>
  <si>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</si>
  <si>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</si>
  <si>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</si>
  <si>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</si>
  <si>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</si>
  <si>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</si>
  <si>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</si>
  <si>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</si>
  <si>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</si>
  <si>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</si>
  <si>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</si>
  <si>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</si>
  <si>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</si>
  <si>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</si>
  <si>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</si>
  <si>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</si>
  <si>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</si>
  <si>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</si>
  <si>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</si>
  <si>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</si>
  <si>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</si>
  <si>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</si>
  <si>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</si>
  <si>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</si>
  <si>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</si>
  <si>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</si>
  <si>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</si>
  <si>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</si>
  <si>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</si>
  <si>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</si>
  <si>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</si>
  <si>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</si>
  <si>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</si>
  <si>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</si>
  <si>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</si>
  <si>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</si>
  <si>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</si>
  <si>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</si>
  <si>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</si>
  <si>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</si>
  <si>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</si>
  <si>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</si>
  <si>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</si>
  <si>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</si>
  <si>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</si>
  <si>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</si>
  <si>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</si>
  <si>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</si>
  <si>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</si>
  <si>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</si>
  <si>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</si>
  <si>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</si>
  <si>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</si>
  <si>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</si>
  <si>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</si>
  <si>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</si>
  <si>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</si>
  <si>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</si>
  <si>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</si>
  <si>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</si>
  <si>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</si>
  <si>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</si>
  <si>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</si>
  <si>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</si>
  <si>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</si>
  <si>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</si>
  <si>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</si>
  <si>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</si>
  <si>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</si>
  <si>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</si>
  <si>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</si>
  <si>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</si>
  <si>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</si>
  <si>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</si>
  <si>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</si>
  <si>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</si>
  <si>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</si>
  <si>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</si>
  <si>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</si>
  <si>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</si>
  <si>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</si>
  <si>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</si>
  <si>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</si>
  <si>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</si>
  <si>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</si>
  <si>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</si>
  <si>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</si>
  <si>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</si>
  <si>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</si>
  <si>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</si>
  <si>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</si>
  <si>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</si>
  <si>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</si>
  <si>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</si>
  <si>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</si>
  <si>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</si>
  <si>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</si>
  <si>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</si>
  <si>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</si>
  <si>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</si>
  <si>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</si>
  <si>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</si>
  <si>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</si>
  <si>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</si>
  <si>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</si>
  <si>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</si>
  <si>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</si>
  <si>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</si>
  <si>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</si>
  <si>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</si>
  <si>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</si>
  <si>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</si>
  <si>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</si>
  <si>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</si>
  <si>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</si>
  <si>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</si>
  <si>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</si>
  <si>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</si>
  <si>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</si>
  <si>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</si>
  <si>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</si>
  <si>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</si>
  <si>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</si>
  <si>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</si>
  <si>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</si>
  <si>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</si>
  <si>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</si>
  <si>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</si>
  <si>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</si>
  <si>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</si>
  <si>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</si>
  <si>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</si>
  <si>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</si>
  <si>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</si>
  <si>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</si>
  <si>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</si>
  <si>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</si>
  <si>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</si>
  <si>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</si>
  <si>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</si>
  <si>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</si>
  <si>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</si>
  <si>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</si>
  <si>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</si>
  <si>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</si>
  <si>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</si>
  <si>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</si>
  <si>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</si>
  <si>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</si>
  <si>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</si>
  <si>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</si>
  <si>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</si>
  <si>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</si>
  <si>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</si>
  <si>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</si>
  <si>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</si>
  <si>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</si>
  <si>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</si>
  <si>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</si>
  <si>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</si>
  <si>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</si>
  <si>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</si>
  <si>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</si>
  <si>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</si>
  <si>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</si>
  <si>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</si>
  <si>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</si>
  <si>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</si>
  <si>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</si>
  <si>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</si>
  <si>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</si>
  <si>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</si>
  <si>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</si>
  <si>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</si>
  <si>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</si>
  <si>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</si>
  <si>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</si>
  <si>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</si>
  <si>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</si>
  <si>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</si>
  <si>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</si>
  <si>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</si>
  <si>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</si>
  <si>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</si>
  <si>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</si>
  <si>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</si>
  <si>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</si>
  <si>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</si>
  <si>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</si>
  <si>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</si>
  <si>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</si>
  <si>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</si>
  <si>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</si>
  <si>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</si>
  <si>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</si>
  <si>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</si>
  <si>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</si>
  <si>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</si>
  <si>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</si>
  <si>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</si>
  <si>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</si>
  <si>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</si>
  <si>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</si>
  <si>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</si>
  <si>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</si>
  <si>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</si>
  <si>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</si>
  <si>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</si>
  <si>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</si>
  <si>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</si>
  <si>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</si>
  <si>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</si>
  <si>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</si>
  <si>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</si>
  <si>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</si>
  <si>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</si>
  <si>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</si>
  <si>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</si>
  <si>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</si>
  <si>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</si>
  <si>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</si>
  <si>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</si>
  <si>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</si>
  <si>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</si>
  <si>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</si>
  <si>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</si>
  <si>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</si>
  <si>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</si>
  <si>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</si>
  <si>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</si>
  <si>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</si>
  <si>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</si>
  <si>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</si>
  <si>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</si>
  <si>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</si>
  <si>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</si>
  <si>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</si>
  <si>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</si>
  <si>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</si>
  <si>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</si>
  <si>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</si>
  <si>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</si>
  <si>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</si>
  <si>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</si>
  <si>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</si>
  <si>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</si>
  <si>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</si>
  <si>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</si>
  <si>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</si>
  <si>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</si>
  <si>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</si>
  <si>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</si>
  <si>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</si>
  <si>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</si>
  <si>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</si>
  <si>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</si>
  <si>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</si>
  <si>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</si>
  <si>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</si>
  <si>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</si>
  <si>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</si>
  <si>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</si>
  <si>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</si>
  <si>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</si>
  <si>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</si>
  <si>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</si>
  <si>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</si>
  <si>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</si>
  <si>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</si>
  <si>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</si>
  <si>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</si>
  <si>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</si>
  <si>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</si>
  <si>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</si>
  <si>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</si>
  <si>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</si>
  <si>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</si>
  <si>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</si>
  <si>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</si>
  <si>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</si>
  <si>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</si>
  <si>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</si>
  <si>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</si>
  <si>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</si>
  <si>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</si>
  <si>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</si>
  <si>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</si>
  <si>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</si>
  <si>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</si>
  <si>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</si>
  <si>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</si>
  <si>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</si>
  <si>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</si>
  <si>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</si>
  <si>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</si>
  <si>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</si>
  <si>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</si>
  <si>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</si>
  <si>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</si>
  <si>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</si>
  <si>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</si>
  <si>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</si>
  <si>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</si>
  <si>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</si>
  <si>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</si>
  <si>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</si>
  <si>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</si>
  <si>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</si>
  <si>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</si>
  <si>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</si>
  <si>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</si>
  <si>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</si>
  <si>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</si>
  <si>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</si>
  <si>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</si>
  <si>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</si>
  <si>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</si>
  <si>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</si>
  <si>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</si>
  <si>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</si>
  <si>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</si>
  <si>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</si>
  <si>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</si>
  <si>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</si>
  <si>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</si>
  <si>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</si>
  <si>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</si>
  <si>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</si>
  <si>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</si>
  <si>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</si>
  <si>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</si>
  <si>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</si>
  <si>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</si>
  <si>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</si>
  <si>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</si>
  <si>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</si>
  <si>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</si>
  <si>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</si>
  <si>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</si>
  <si>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</si>
  <si>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</si>
  <si>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</si>
  <si>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</si>
  <si>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</si>
  <si>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</si>
  <si>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</si>
  <si>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</si>
  <si>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</si>
  <si>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</si>
  <si>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</si>
  <si>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</si>
  <si>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</si>
  <si>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</si>
  <si>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</si>
  <si>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</si>
  <si>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</si>
  <si>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</si>
  <si>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</si>
  <si>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</si>
  <si>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</si>
  <si>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</si>
  <si>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</si>
  <si>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</si>
  <si>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</si>
  <si>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</si>
  <si>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</si>
  <si>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</si>
  <si>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</si>
  <si>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</si>
  <si>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</si>
  <si>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</si>
  <si>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</si>
  <si>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</si>
  <si>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</si>
  <si>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</si>
  <si>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</si>
  <si>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</si>
  <si>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</si>
  <si>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</si>
  <si>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</si>
  <si>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</si>
  <si>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</si>
  <si>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</si>
  <si>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</si>
  <si>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</si>
  <si>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</si>
  <si>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</si>
  <si>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</si>
  <si>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</si>
  <si>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</si>
  <si>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</si>
  <si>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</si>
  <si>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</si>
  <si>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</si>
  <si>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</si>
  <si>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</si>
  <si>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</si>
  <si>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</si>
  <si>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</si>
  <si>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</si>
  <si>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</si>
  <si>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</si>
  <si>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</si>
  <si>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</si>
  <si>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</si>
  <si>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</si>
  <si>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</si>
  <si>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</si>
  <si>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</si>
  <si>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</si>
  <si>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</si>
  <si>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</si>
  <si>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</si>
  <si>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</si>
  <si>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</si>
  <si>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</si>
  <si>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</si>
  <si>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</si>
  <si>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</si>
  <si>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</si>
  <si>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</si>
  <si>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</si>
  <si>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</si>
  <si>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</si>
  <si>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</si>
  <si>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</si>
  <si>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</si>
  <si>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</si>
  <si>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</si>
  <si>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</si>
  <si>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</si>
  <si>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</si>
  <si>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</si>
  <si>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</si>
  <si>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</si>
  <si>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</si>
  <si>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</si>
  <si>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</si>
  <si>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</si>
  <si>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</si>
  <si>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</si>
  <si>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</si>
  <si>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</si>
  <si>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</si>
  <si>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</si>
  <si>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</si>
  <si>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</si>
  <si>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</si>
  <si>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</si>
  <si>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</si>
  <si>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</si>
  <si>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</si>
  <si>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</si>
  <si>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</si>
  <si>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</si>
  <si>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</si>
  <si>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</si>
  <si>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</si>
  <si>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</si>
  <si>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</si>
  <si>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</si>
  <si>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</si>
  <si>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</si>
  <si>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</si>
  <si>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</si>
  <si>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</si>
  <si>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</si>
  <si>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</si>
  <si>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</si>
  <si>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</si>
  <si>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</si>
  <si>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</si>
  <si>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</si>
  <si>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</si>
  <si>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</si>
  <si>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</si>
  <si>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</si>
  <si>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</si>
  <si>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</si>
  <si>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</si>
  <si>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</si>
  <si>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</si>
  <si>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</si>
  <si>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</si>
  <si>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</si>
  <si>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</si>
  <si>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</si>
  <si>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</si>
  <si>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</si>
  <si>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</si>
  <si>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</si>
  <si>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</si>
  <si>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</si>
  <si>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</si>
  <si>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</si>
  <si>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</si>
  <si>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</si>
  <si>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</si>
  <si>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</si>
  <si>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</si>
  <si>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</si>
  <si>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</si>
  <si>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</si>
  <si>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</si>
  <si>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</si>
  <si>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</si>
  <si>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</si>
  <si>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</si>
  <si>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</si>
  <si>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</si>
  <si>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</si>
  <si>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</si>
  <si>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</si>
  <si>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</si>
  <si>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</si>
  <si>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</si>
  <si>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</si>
  <si>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</si>
  <si>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</si>
  <si>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</si>
  <si>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</si>
  <si>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</si>
  <si>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</si>
  <si>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</si>
  <si>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</si>
  <si>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</si>
  <si>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</si>
  <si>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</si>
  <si>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</si>
  <si>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</si>
  <si>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</si>
  <si>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</si>
  <si>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</si>
  <si>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</si>
  <si>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</si>
  <si>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</si>
  <si>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</si>
  <si>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</si>
  <si>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</si>
  <si>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</si>
  <si>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</si>
  <si>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</si>
  <si>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</si>
  <si>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</si>
  <si>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</si>
  <si>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</si>
  <si>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</si>
  <si>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</si>
  <si>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</si>
  <si>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</si>
  <si>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</si>
  <si>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</si>
  <si>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</si>
  <si>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</si>
  <si>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</si>
  <si>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</si>
  <si>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</si>
  <si>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</si>
  <si>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</si>
  <si>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</si>
  <si>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</si>
  <si>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</si>
  <si>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</si>
  <si>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</si>
  <si>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</si>
  <si>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</si>
  <si>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</si>
  <si>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</si>
  <si>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</si>
  <si>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</si>
  <si>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</si>
  <si>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</si>
  <si>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</si>
  <si>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</si>
  <si>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</si>
  <si>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</si>
  <si>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</si>
  <si>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</si>
  <si>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</si>
  <si>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</si>
  <si>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</si>
  <si>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</si>
  <si>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</si>
  <si>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</si>
  <si>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</si>
  <si>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</si>
  <si>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</si>
  <si>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</si>
  <si>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</si>
  <si>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</si>
  <si>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</si>
  <si>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</si>
  <si>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</si>
  <si>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</si>
  <si>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</si>
  <si>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</si>
  <si>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</si>
  <si>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</si>
  <si>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</si>
  <si>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</si>
  <si>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</si>
  <si>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</si>
  <si>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</si>
  <si>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</si>
  <si>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</si>
  <si>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</si>
  <si>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</si>
  <si>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</si>
  <si>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</si>
  <si>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</si>
  <si>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</si>
  <si>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</si>
  <si>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</si>
  <si>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</si>
  <si>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</si>
  <si>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</si>
  <si>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</si>
  <si>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</si>
  <si>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</si>
  <si>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</si>
  <si>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</si>
  <si>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</si>
  <si>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</si>
  <si>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</si>
  <si>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</si>
  <si>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</si>
  <si>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</si>
  <si>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</si>
  <si>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</si>
  <si>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</si>
  <si>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</si>
  <si>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</si>
  <si>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</si>
  <si>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</si>
  <si>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</si>
  <si>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</si>
  <si>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</si>
  <si>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</si>
  <si>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</si>
  <si>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</si>
  <si>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</si>
  <si>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</si>
  <si>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</si>
  <si>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</si>
  <si>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</si>
  <si>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</si>
  <si>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</si>
  <si>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</si>
  <si>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</si>
  <si>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</si>
  <si>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</si>
  <si>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</si>
  <si>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</si>
  <si>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</si>
  <si>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</si>
  <si>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</si>
  <si>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</si>
  <si>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</si>
  <si>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</si>
  <si>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</si>
  <si>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</si>
  <si>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</si>
  <si>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</si>
  <si>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</si>
  <si>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</si>
  <si>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</si>
  <si>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</si>
  <si>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</si>
  <si>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</si>
  <si>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</si>
  <si>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</si>
  <si>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</si>
  <si>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</si>
  <si>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</si>
  <si>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</si>
  <si>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</si>
  <si>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</si>
  <si>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</si>
  <si>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</si>
  <si>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</si>
  <si>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</si>
  <si>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</si>
  <si>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</si>
  <si>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</si>
  <si>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</si>
  <si>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</si>
  <si>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</si>
  <si>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</si>
  <si>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</si>
  <si>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</si>
  <si>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</si>
  <si>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</si>
  <si>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</si>
  <si>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</si>
  <si>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</si>
  <si>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</si>
  <si>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</si>
  <si>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</si>
  <si>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</si>
  <si>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</si>
  <si>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</si>
  <si>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</si>
  <si>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</si>
  <si>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</si>
  <si>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</si>
  <si>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</si>
  <si>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</si>
  <si>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</si>
  <si>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</si>
  <si>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</si>
  <si>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</si>
  <si>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</si>
  <si>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</si>
  <si>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</si>
  <si>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</si>
  <si>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</si>
  <si>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</si>
  <si>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</si>
  <si>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</si>
  <si>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</si>
  <si>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</si>
  <si>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</si>
  <si>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</si>
  <si>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</si>
  <si>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</si>
  <si>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</si>
  <si>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</si>
  <si>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</si>
  <si>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</si>
  <si>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</si>
  <si>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</si>
  <si>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</si>
  <si>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</si>
  <si>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</si>
  <si>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</si>
  <si>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</si>
  <si>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</si>
  <si>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</si>
  <si>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</si>
  <si>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</si>
  <si>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</si>
  <si>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</si>
  <si>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</si>
  <si>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</si>
  <si>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</si>
  <si>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</si>
  <si>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</si>
  <si>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</si>
  <si>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</si>
  <si>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</si>
  <si>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</si>
  <si>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</si>
  <si>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</si>
  <si>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</si>
  <si>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</si>
  <si>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</si>
  <si>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</si>
  <si>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</si>
  <si>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</si>
  <si>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</si>
  <si>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</si>
  <si>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</si>
  <si>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</si>
  <si>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</si>
  <si>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</si>
  <si>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</si>
  <si>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</si>
  <si>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</si>
  <si>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</si>
  <si>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</si>
  <si>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</si>
  <si>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</si>
  <si>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</si>
  <si>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</si>
  <si>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</si>
  <si>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</si>
  <si>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</si>
  <si>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</si>
  <si>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</si>
  <si>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</si>
  <si>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</si>
  <si>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</si>
  <si>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</si>
  <si>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</si>
  <si>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</si>
  <si>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</si>
  <si>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</si>
  <si>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</si>
  <si>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</si>
  <si>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</si>
  <si>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</si>
  <si>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</si>
  <si>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</si>
  <si>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</si>
  <si>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</si>
  <si>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</si>
  <si>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</si>
  <si>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</si>
  <si>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</si>
  <si>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</si>
  <si>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</si>
  <si>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</si>
  <si>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</si>
  <si>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</si>
  <si>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</si>
  <si>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</si>
  <si>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</si>
  <si>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</si>
  <si>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</si>
  <si>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</si>
  <si>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</si>
  <si>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</si>
  <si>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</si>
  <si>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</si>
  <si>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</si>
  <si>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</si>
  <si>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</si>
  <si>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</si>
  <si>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</si>
  <si>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</si>
  <si>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</si>
  <si>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</si>
  <si>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</si>
  <si>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</si>
  <si>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</si>
  <si>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</si>
  <si>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</si>
  <si>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</si>
  <si>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</si>
  <si>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</si>
  <si>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</si>
  <si>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</si>
  <si>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</si>
  <si>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</si>
  <si>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</si>
  <si>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</si>
  <si>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</si>
  <si>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</si>
  <si>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</si>
  <si>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</si>
  <si>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</si>
  <si>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</si>
  <si>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</si>
  <si>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</si>
  <si>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</si>
  <si>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</si>
  <si>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</si>
  <si>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</si>
  <si>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</si>
  <si>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</si>
  <si>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</si>
  <si>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</si>
  <si>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</si>
  <si>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</si>
  <si>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</si>
  <si>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</si>
  <si>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</si>
  <si>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</si>
  <si>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</si>
  <si>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</si>
  <si>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</si>
  <si>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</si>
  <si>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</si>
  <si>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</si>
  <si>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</si>
  <si>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</si>
  <si>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</si>
  <si>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</si>
  <si>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</si>
  <si>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</si>
  <si>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</si>
  <si>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</si>
  <si>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</si>
  <si>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</si>
  <si>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</si>
  <si>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</si>
  <si>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</si>
  <si>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</si>
  <si>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</si>
  <si>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</si>
  <si>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</si>
  <si>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</si>
  <si>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</si>
  <si>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</si>
  <si>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</si>
  <si>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</si>
  <si>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</si>
  <si>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</si>
  <si>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</si>
  <si>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</si>
  <si>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</si>
  <si>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</si>
  <si>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</si>
  <si>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</si>
  <si>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</si>
  <si>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</si>
  <si>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</si>
  <si>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</si>
  <si>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</si>
  <si>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</si>
  <si>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</si>
  <si>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</si>
  <si>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</si>
  <si>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</si>
  <si>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</si>
  <si>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</si>
  <si>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</si>
  <si>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</si>
  <si>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</si>
  <si>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</si>
  <si>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</si>
  <si>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</si>
  <si>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</si>
  <si>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</si>
  <si>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</si>
  <si>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</si>
  <si>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</si>
  <si>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</si>
  <si>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</si>
  <si>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</si>
  <si>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</si>
  <si>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</si>
  <si>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</si>
  <si>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</si>
  <si>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</si>
  <si>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</si>
  <si>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</si>
  <si>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</si>
  <si>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</si>
  <si>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</si>
  <si>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</si>
  <si>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</si>
  <si>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</si>
  <si>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</si>
  <si>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</si>
  <si>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</si>
  <si>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</si>
  <si>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</si>
  <si>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</si>
  <si>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</si>
  <si>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</si>
  <si>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</si>
  <si>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</si>
  <si>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</si>
  <si>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</si>
  <si>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</si>
  <si>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</si>
  <si>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</si>
  <si>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</si>
  <si>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</si>
  <si>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</si>
  <si>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</si>
  <si>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</si>
  <si>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</si>
  <si>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</si>
  <si>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</si>
  <si>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</si>
  <si>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</si>
  <si>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</si>
  <si>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</si>
  <si>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</si>
  <si>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</si>
  <si>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</si>
  <si>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</si>
  <si>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</si>
  <si>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</si>
  <si>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</si>
  <si>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</si>
  <si>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</si>
  <si>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</si>
  <si>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</si>
  <si>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</si>
  <si>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</si>
  <si>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</si>
  <si>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</si>
  <si>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</si>
  <si>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</si>
  <si>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</si>
  <si>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</si>
  <si>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</si>
  <si>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</si>
  <si>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</si>
  <si>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</si>
  <si>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</si>
  <si>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</si>
  <si>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</si>
  <si>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</si>
  <si>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</si>
  <si>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</si>
  <si>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</si>
  <si>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</si>
  <si>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</si>
  <si>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</si>
  <si>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</si>
  <si>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</si>
  <si>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</si>
  <si>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</si>
  <si>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</si>
  <si>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</si>
  <si>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</si>
  <si>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</si>
  <si>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</si>
  <si>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</si>
  <si>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</si>
  <si>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</si>
  <si>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</si>
  <si>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</si>
  <si>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</si>
  <si>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</si>
  <si>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</si>
  <si>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</si>
  <si>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</si>
  <si>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</si>
  <si>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</si>
  <si>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</si>
  <si>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</si>
  <si>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</si>
  <si>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</si>
  <si>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</si>
  <si>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</si>
  <si>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</si>
  <si>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</si>
  <si>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</si>
  <si>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</si>
  <si>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</si>
  <si>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</si>
  <si>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</si>
  <si>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</si>
  <si>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</si>
  <si>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</si>
  <si>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</si>
  <si>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</si>
  <si>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</si>
  <si>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</si>
  <si>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</si>
  <si>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</si>
  <si>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</si>
  <si>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</si>
  <si>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</si>
  <si>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</si>
  <si>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</si>
  <si>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</si>
  <si>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</si>
  <si>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</si>
  <si>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</si>
  <si>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</si>
  <si>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</si>
  <si>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</si>
  <si>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</si>
  <si>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</si>
  <si>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</si>
  <si>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</si>
  <si>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</si>
  <si>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</si>
  <si>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</si>
  <si>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</si>
  <si>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</si>
  <si>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</si>
  <si>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</si>
  <si>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</si>
  <si>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</si>
  <si>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</si>
  <si>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</si>
  <si>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</si>
  <si>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</si>
  <si>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</si>
  <si>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</si>
  <si>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</si>
  <si>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</si>
  <si>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</si>
  <si>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</si>
  <si>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</si>
  <si>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</si>
  <si>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</si>
  <si>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</si>
  <si>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</si>
  <si>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</si>
  <si>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</si>
  <si>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</si>
  <si>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</si>
  <si>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</si>
  <si>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</si>
  <si>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</si>
  <si>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</si>
  <si>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</si>
  <si>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</si>
  <si>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</si>
  <si>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</si>
  <si>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</si>
  <si>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</si>
  <si>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</si>
  <si>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</si>
  <si>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</si>
  <si>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</si>
  <si>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</si>
  <si>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</si>
  <si>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</si>
  <si>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</si>
  <si>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</si>
  <si>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</si>
  <si>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</si>
  <si>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</si>
  <si>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</si>
  <si>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</si>
  <si>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</si>
  <si>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</si>
  <si>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</si>
  <si>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</si>
  <si>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</si>
  <si>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</si>
  <si>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</si>
  <si>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</si>
  <si>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</si>
  <si>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</si>
  <si>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</si>
  <si>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</si>
  <si>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</si>
  <si>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</si>
  <si>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</si>
  <si>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</si>
  <si>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</si>
  <si>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</si>
  <si>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</si>
  <si>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</si>
  <si>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</si>
  <si>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</si>
  <si>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</si>
  <si>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</si>
  <si>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</si>
  <si>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</si>
  <si>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</si>
  <si>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</si>
  <si>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</si>
  <si>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</si>
  <si>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</si>
  <si>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</si>
  <si>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</si>
  <si>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</si>
  <si>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</si>
  <si>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</si>
  <si>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</si>
  <si>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</si>
  <si>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</si>
  <si>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</si>
  <si>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</si>
  <si>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</si>
  <si>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</si>
  <si>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</si>
  <si>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</si>
  <si>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</si>
  <si>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</si>
  <si>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</si>
  <si>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</si>
  <si>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</si>
  <si>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</si>
  <si>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</si>
  <si>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</si>
  <si>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</si>
  <si>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</si>
  <si>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</si>
  <si>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</si>
  <si>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</si>
  <si>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</si>
  <si>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</si>
  <si>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</si>
  <si>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</si>
  <si>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</si>
  <si>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</si>
  <si>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</si>
  <si>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</si>
  <si>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</si>
  <si>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</si>
  <si>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</si>
  <si>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</si>
  <si>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</si>
  <si>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</si>
  <si>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</si>
  <si>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</si>
  <si>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</si>
  <si>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</si>
  <si>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</si>
  <si>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</si>
  <si>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</si>
  <si>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</si>
  <si>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</si>
  <si>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</si>
  <si>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</si>
  <si>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</si>
  <si>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</si>
  <si>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</si>
  <si>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</si>
  <si>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</si>
  <si>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</si>
  <si>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</si>
  <si>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</si>
  <si>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</si>
  <si>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</si>
  <si>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</si>
  <si>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</si>
  <si>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</si>
  <si>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</si>
  <si>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</si>
  <si>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</si>
  <si>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</si>
  <si>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</si>
  <si>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</si>
  <si>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</si>
  <si>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</si>
  <si>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</si>
  <si>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</si>
  <si>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</si>
  <si>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</si>
  <si>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</si>
  <si>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</si>
  <si>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</si>
  <si>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</si>
  <si>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</si>
  <si>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</si>
  <si>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</si>
  <si>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</si>
  <si>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</si>
  <si>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</si>
  <si>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</si>
  <si>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</si>
  <si>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</si>
  <si>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</si>
  <si>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</si>
  <si>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</si>
  <si>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</si>
  <si>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</si>
  <si>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</si>
  <si>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</si>
  <si>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</si>
  <si>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</si>
  <si>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</si>
  <si>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</si>
  <si>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</si>
  <si>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</si>
  <si>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</si>
  <si>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</si>
  <si>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</si>
  <si>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</si>
  <si>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</si>
  <si>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</si>
  <si>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</si>
  <si>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</si>
  <si>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</si>
  <si>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</si>
  <si>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</si>
  <si>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</si>
  <si>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</si>
  <si>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</si>
  <si>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</si>
  <si>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</si>
  <si>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</si>
  <si>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</si>
  <si>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</si>
  <si>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</si>
  <si>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</si>
  <si>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</si>
  <si>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</si>
  <si>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</si>
  <si>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</si>
  <si>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</si>
  <si>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</si>
  <si>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</si>
  <si>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</si>
  <si>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</si>
  <si>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</si>
  <si>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</si>
  <si>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</si>
  <si>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</si>
  <si>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</si>
  <si>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</si>
  <si>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</si>
  <si>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</si>
  <si>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</si>
  <si>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</si>
  <si>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</si>
  <si>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</si>
  <si>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</si>
  <si>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</si>
  <si>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</si>
  <si>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</si>
  <si>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</si>
  <si>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</si>
  <si>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</si>
  <si>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</si>
  <si>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</si>
  <si>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</si>
  <si>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</si>
  <si>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</si>
  <si>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</si>
  <si>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</si>
  <si>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</si>
  <si>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</si>
  <si>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</si>
  <si>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</si>
  <si>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</si>
  <si>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</si>
  <si>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</si>
  <si>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</si>
  <si>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</si>
  <si>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</si>
  <si>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</si>
  <si>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</si>
  <si>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</si>
  <si>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</si>
  <si>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</si>
  <si>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</si>
  <si>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</si>
  <si>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</si>
  <si>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</si>
  <si>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</si>
  <si>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</si>
  <si>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</si>
  <si>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</si>
  <si>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</si>
  <si>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</si>
  <si>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</si>
  <si>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</si>
  <si>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</si>
  <si>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</si>
  <si>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</si>
  <si>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</si>
  <si>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</si>
  <si>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</si>
  <si>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</si>
  <si>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</si>
  <si>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</si>
  <si>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</si>
  <si>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</si>
  <si>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</si>
  <si>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</si>
  <si>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</si>
  <si>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</si>
  <si>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</si>
  <si>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</si>
  <si>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</si>
  <si>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</si>
  <si>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</si>
  <si>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</si>
  <si>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</si>
  <si>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</si>
  <si>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</si>
  <si>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</si>
  <si>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</si>
  <si>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</si>
  <si>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</si>
  <si>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</si>
  <si>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</si>
  <si>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</si>
  <si>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</si>
  <si>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</si>
  <si>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</si>
  <si>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</si>
  <si>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</si>
  <si>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</si>
  <si>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</si>
  <si>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</si>
  <si>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</si>
  <si>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</si>
  <si>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</si>
  <si>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</si>
  <si>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</si>
  <si>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</si>
  <si>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</si>
  <si>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</si>
  <si>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</si>
  <si>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</si>
  <si>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</si>
  <si>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</si>
  <si>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</si>
  <si>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</si>
  <si>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</si>
  <si>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</si>
  <si>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</si>
  <si>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</si>
  <si>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</si>
  <si>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</si>
  <si>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</si>
  <si>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</si>
  <si>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</si>
  <si>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</si>
  <si>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</si>
  <si>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</si>
  <si>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</si>
  <si>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</si>
  <si>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</si>
  <si>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</si>
  <si>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</si>
  <si>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</si>
  <si>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</si>
  <si>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</si>
  <si>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</si>
  <si>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</si>
  <si>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</si>
  <si>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</si>
  <si>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</si>
  <si>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</si>
  <si>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</si>
  <si>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</si>
  <si>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</si>
  <si>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</si>
  <si>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</si>
  <si>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</si>
  <si>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</si>
  <si>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</si>
  <si>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</si>
  <si>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</si>
  <si>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</si>
  <si>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</si>
  <si>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</si>
  <si>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</si>
  <si>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</si>
  <si>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</si>
  <si>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</si>
  <si>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</si>
  <si>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</si>
  <si>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</si>
  <si>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</si>
  <si>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</si>
  <si>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</si>
  <si>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</si>
  <si>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</si>
  <si>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</si>
  <si>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</si>
  <si>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</si>
  <si>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</si>
  <si>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</si>
  <si>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</si>
  <si>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</si>
  <si>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</si>
  <si>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</si>
  <si>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</si>
  <si>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</si>
  <si>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</si>
  <si>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</si>
  <si>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</si>
  <si>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</si>
  <si>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</si>
  <si>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</si>
  <si>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</si>
  <si>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</si>
  <si>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</si>
  <si>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</si>
  <si>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</si>
  <si>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</si>
  <si>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</si>
  <si>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</si>
  <si>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</si>
  <si>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</si>
  <si>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</si>
  <si>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</si>
  <si>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</si>
  <si>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</si>
  <si>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</si>
  <si>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</si>
  <si>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</si>
  <si>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</si>
  <si>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</si>
  <si>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</si>
  <si>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</si>
  <si>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</si>
  <si>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</si>
  <si>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</si>
  <si>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</si>
  <si>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</si>
  <si>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</si>
  <si>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</si>
  <si>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</si>
  <si>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</si>
  <si>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</si>
  <si>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</si>
  <si>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</si>
  <si>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</si>
  <si>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</si>
  <si>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</si>
  <si>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</si>
  <si>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</si>
  <si>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</si>
  <si>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</si>
  <si>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</si>
  <si>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</si>
  <si>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</si>
  <si>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</si>
  <si>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</si>
  <si>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</si>
  <si>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</si>
  <si>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</si>
  <si>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</si>
  <si>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</si>
  <si>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</si>
  <si>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</si>
  <si>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</si>
  <si>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</si>
  <si>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</si>
  <si>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</si>
  <si>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</si>
  <si>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</si>
  <si>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</si>
  <si>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</si>
  <si>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</si>
  <si>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</si>
  <si>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</si>
  <si>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</si>
  <si>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</si>
  <si>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</si>
  <si>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</si>
  <si>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</si>
  <si>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</si>
  <si>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</si>
  <si>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</si>
  <si>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</si>
  <si>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</si>
  <si>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</si>
  <si>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</si>
  <si>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</si>
  <si>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</si>
  <si>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</si>
  <si>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</si>
  <si>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</si>
  <si>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</si>
  <si>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</si>
  <si>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</si>
  <si>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</si>
  <si>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</si>
  <si>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</si>
  <si>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</si>
  <si>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</si>
  <si>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</si>
  <si>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</si>
  <si>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</si>
  <si>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</si>
  <si>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</si>
  <si>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</si>
  <si>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</si>
  <si>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</si>
  <si>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</si>
  <si>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</si>
  <si>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</si>
  <si>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</si>
  <si>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</si>
  <si>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</si>
  <si>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</si>
  <si>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</si>
  <si>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</si>
  <si>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</si>
  <si>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</si>
  <si>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</si>
  <si>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</si>
  <si>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</si>
  <si>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</si>
  <si>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</si>
  <si>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</si>
  <si>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</si>
  <si>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</si>
  <si>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</si>
  <si>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</si>
  <si>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</si>
  <si>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</si>
  <si>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</si>
  <si>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</si>
  <si>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</si>
  <si>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</si>
  <si>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</si>
  <si>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</si>
  <si>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</si>
  <si>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</si>
  <si>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</si>
  <si>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</si>
  <si>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</si>
  <si>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</si>
  <si>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</si>
  <si>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</si>
  <si>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</si>
  <si>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</si>
  <si>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</si>
  <si>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</si>
  <si>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</si>
  <si>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</si>
  <si>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</si>
  <si>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</si>
  <si>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</si>
  <si>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</si>
  <si>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</si>
  <si>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</si>
  <si>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</si>
  <si>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</si>
  <si>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</si>
  <si>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</si>
  <si>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</si>
  <si>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</si>
  <si>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</si>
  <si>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</si>
  <si>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</si>
  <si>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</si>
  <si>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</si>
  <si>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</si>
  <si>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</si>
  <si>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</si>
  <si>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</si>
  <si>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</si>
  <si>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</si>
  <si>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</si>
  <si>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</si>
  <si>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</si>
  <si>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</si>
  <si>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</si>
  <si>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</si>
  <si>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</si>
  <si>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</si>
  <si>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</si>
  <si>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</si>
  <si>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</si>
  <si>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</si>
  <si>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</si>
  <si>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</si>
  <si>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</si>
  <si>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</si>
  <si>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</si>
  <si>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</si>
  <si>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</si>
  <si>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</si>
  <si>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</si>
  <si>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</si>
  <si>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</si>
  <si>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</si>
  <si>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</si>
  <si>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</si>
  <si>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</si>
  <si>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</si>
  <si>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</si>
  <si>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</si>
  <si>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</si>
  <si>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</si>
  <si>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</si>
  <si>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</si>
  <si>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</si>
  <si>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</si>
  <si>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</si>
  <si>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</si>
  <si>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</si>
  <si>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</si>
  <si>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</si>
  <si>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</si>
  <si>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</si>
  <si>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</si>
  <si>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</si>
  <si>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</si>
  <si>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</si>
  <si>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</si>
  <si>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</si>
  <si>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</si>
  <si>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</si>
  <si>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</si>
  <si>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</si>
  <si>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</si>
  <si>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</si>
  <si>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</si>
  <si>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</si>
  <si>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</si>
  <si>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</si>
  <si>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</si>
  <si>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</si>
  <si>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</si>
  <si>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</si>
  <si>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</si>
  <si>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</si>
  <si>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</si>
  <si>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</si>
  <si>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</si>
  <si>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</si>
  <si>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</si>
  <si>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</si>
  <si>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</si>
  <si>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</si>
  <si>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</si>
  <si>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</si>
  <si>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</si>
  <si>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</si>
  <si>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</si>
  <si>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</si>
  <si>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</si>
  <si>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</si>
  <si>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</si>
  <si>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</si>
  <si>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</si>
  <si>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</si>
  <si>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</si>
  <si>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</si>
  <si>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</si>
  <si>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</si>
  <si>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</si>
  <si>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</si>
  <si>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</si>
  <si>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</si>
  <si>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</si>
  <si>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</si>
  <si>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</si>
  <si>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</si>
  <si>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</si>
  <si>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</si>
  <si>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</si>
  <si>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</si>
  <si>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</si>
  <si>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</si>
  <si>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</si>
  <si>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</si>
  <si>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</si>
  <si>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</si>
  <si>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</si>
  <si>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</si>
  <si>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</si>
  <si>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</si>
  <si>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</si>
  <si>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</si>
  <si>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</si>
  <si>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</si>
  <si>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</si>
  <si>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</si>
  <si>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</si>
  <si>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</si>
  <si>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</si>
  <si>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</si>
  <si>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</si>
  <si>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</si>
  <si>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</si>
  <si>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</si>
  <si>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</si>
  <si>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</si>
  <si>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</si>
  <si>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</si>
  <si>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</si>
  <si>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</si>
  <si>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</si>
  <si>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</si>
  <si>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</si>
  <si>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</si>
  <si>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</si>
  <si>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</si>
  <si>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</si>
  <si>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</si>
  <si>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</si>
  <si>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</si>
  <si>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</si>
  <si>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</si>
  <si>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</si>
  <si>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</si>
  <si>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</si>
  <si>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</si>
  <si>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</si>
  <si>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</si>
  <si>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</si>
  <si>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</si>
  <si>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</si>
  <si>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</si>
  <si>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</si>
  <si>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</si>
  <si>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</si>
  <si>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</si>
  <si>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</si>
  <si>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</si>
  <si>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</si>
  <si>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</si>
  <si>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</si>
  <si>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</si>
  <si>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</si>
  <si>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</si>
  <si>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</si>
  <si>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</si>
  <si>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</si>
  <si>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</si>
  <si>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</si>
  <si>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</si>
  <si>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</si>
  <si>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</si>
  <si>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</si>
  <si>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</si>
  <si>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</si>
  <si>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</si>
  <si>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</si>
  <si>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</si>
  <si>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</si>
  <si>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</si>
  <si>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</si>
  <si>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</si>
  <si>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</si>
  <si>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</si>
  <si>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</si>
  <si>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</si>
  <si>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</si>
  <si>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</si>
  <si>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</si>
  <si>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</si>
  <si>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</si>
  <si>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</si>
  <si>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</si>
  <si>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</si>
  <si>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</si>
  <si>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</si>
  <si>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</si>
  <si>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</si>
  <si>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</si>
  <si>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</si>
  <si>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</si>
  <si>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</si>
  <si>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</si>
  <si>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</si>
  <si>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</si>
  <si>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</si>
  <si>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</si>
  <si>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</si>
  <si>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</si>
  <si>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</si>
  <si>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</si>
  <si>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</si>
  <si>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</si>
  <si>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</si>
  <si>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</si>
  <si>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</si>
  <si>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</si>
  <si>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</si>
  <si>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</si>
  <si>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</si>
  <si>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</si>
  <si>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</si>
  <si>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</si>
  <si>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</si>
  <si>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</si>
  <si>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</si>
  <si>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</si>
  <si>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</si>
  <si>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</si>
  <si>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</si>
  <si>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</si>
  <si>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</si>
  <si>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</si>
  <si>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</si>
  <si>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</si>
  <si>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</si>
  <si>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</si>
  <si>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</si>
  <si>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</si>
  <si>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</si>
  <si>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</si>
  <si>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</si>
  <si>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</si>
  <si>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</si>
  <si>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</si>
  <si>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</si>
  <si>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</si>
  <si>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</si>
  <si>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</si>
  <si>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</si>
  <si>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</si>
  <si>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</si>
  <si>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</si>
  <si>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</si>
  <si>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</si>
  <si>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</si>
  <si>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</si>
  <si>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</si>
  <si>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</si>
  <si>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</si>
  <si>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</si>
  <si>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</si>
  <si>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</si>
  <si>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</si>
  <si>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</si>
  <si>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</si>
  <si>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</si>
  <si>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</si>
  <si>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</si>
  <si>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</si>
  <si>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</si>
  <si>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</si>
  <si>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</si>
  <si>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</si>
  <si>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</si>
  <si>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</si>
  <si>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</si>
  <si>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</si>
  <si>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</si>
  <si>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</si>
  <si>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</si>
  <si>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</si>
  <si>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</si>
  <si>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</si>
  <si>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</si>
  <si>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</si>
  <si>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</si>
  <si>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</si>
  <si>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</si>
  <si>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</si>
  <si>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</si>
  <si>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</si>
  <si>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</si>
  <si>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</si>
  <si>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</si>
  <si>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</si>
  <si>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</si>
  <si>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</si>
  <si>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</si>
  <si>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</si>
  <si>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</si>
  <si>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</si>
  <si>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</si>
  <si>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</si>
  <si>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</si>
  <si>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</si>
  <si>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</si>
  <si>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</si>
  <si>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</si>
  <si>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</si>
  <si>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</si>
  <si>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</si>
  <si>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</si>
  <si>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</si>
  <si>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</si>
  <si>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</si>
  <si>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</si>
  <si>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</si>
  <si>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</si>
  <si>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</si>
  <si>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</si>
  <si>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</si>
  <si>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</si>
  <si>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</si>
  <si>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</si>
  <si>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</si>
  <si>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</si>
  <si>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</si>
  <si>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</si>
  <si>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</si>
  <si>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</si>
  <si>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</si>
  <si>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</si>
  <si>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</si>
  <si>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</si>
  <si>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</si>
  <si>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</si>
  <si>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</si>
  <si>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</si>
  <si>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</si>
  <si>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</si>
  <si>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</si>
  <si>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</si>
  <si>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</si>
  <si>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</si>
  <si>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</si>
  <si>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</si>
  <si>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</si>
  <si>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</si>
  <si>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</si>
  <si>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</si>
  <si>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</si>
  <si>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</si>
  <si>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</si>
  <si>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</si>
  <si>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</si>
  <si>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</si>
  <si>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</si>
  <si>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</si>
  <si>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</si>
  <si>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</si>
  <si>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</si>
  <si>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</si>
  <si>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</si>
  <si>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</si>
  <si>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</si>
  <si>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</si>
  <si>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</si>
  <si>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</si>
  <si>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</si>
  <si>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</si>
  <si>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</si>
  <si>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</si>
  <si>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</si>
  <si>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</si>
  <si>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</si>
  <si>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</si>
  <si>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</si>
  <si>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</si>
  <si>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</si>
  <si>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</si>
  <si>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</si>
  <si>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</si>
  <si>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</si>
  <si>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</si>
  <si>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</si>
  <si>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</si>
  <si>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</si>
  <si>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</si>
  <si>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</si>
  <si>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</si>
  <si>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</si>
  <si>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</si>
  <si>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</si>
  <si>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</si>
  <si>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</si>
  <si>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</si>
  <si>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</si>
  <si>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</si>
  <si>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</si>
  <si>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</si>
  <si>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</si>
  <si>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</si>
  <si>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</si>
  <si>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</si>
  <si>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</si>
  <si>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</si>
  <si>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</si>
  <si>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</si>
  <si>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</si>
  <si>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</si>
  <si>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</si>
  <si>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</si>
  <si>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</si>
  <si>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</si>
  <si>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</si>
  <si>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</si>
  <si>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</si>
  <si>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</si>
  <si>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</si>
  <si>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</si>
  <si>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</si>
  <si>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</si>
  <si>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</si>
  <si>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</si>
  <si>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</si>
  <si>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</si>
  <si>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</si>
  <si>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</si>
  <si>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</si>
  <si>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</si>
  <si>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</si>
  <si>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</si>
  <si>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</si>
  <si>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</si>
  <si>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</si>
  <si>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</si>
  <si>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</si>
  <si>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</si>
  <si>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</si>
  <si>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</si>
  <si>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</si>
  <si>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</si>
  <si>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</si>
  <si>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</si>
  <si>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</si>
  <si>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</si>
  <si>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</si>
  <si>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</si>
  <si>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</si>
  <si>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</si>
  <si>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</si>
  <si>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</si>
  <si>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</si>
  <si>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</si>
  <si>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</si>
  <si>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</si>
  <si>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</si>
  <si>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</si>
  <si>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</si>
  <si>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</si>
  <si>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</si>
  <si>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</si>
  <si>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</si>
  <si>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</si>
  <si>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</si>
  <si>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</si>
  <si>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</si>
  <si>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</si>
  <si>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</si>
  <si>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</si>
  <si>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</si>
  <si>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</si>
  <si>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</si>
  <si>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</si>
  <si>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</si>
  <si>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</si>
  <si>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</si>
  <si>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</si>
  <si>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</si>
  <si>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</si>
  <si>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</si>
  <si>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</si>
  <si>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</si>
  <si>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</si>
  <si>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</si>
  <si>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</si>
  <si>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</si>
  <si>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</si>
  <si>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</si>
  <si>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</si>
  <si>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</si>
  <si>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</si>
  <si>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</si>
  <si>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</si>
  <si>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</si>
  <si>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</si>
  <si>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</si>
  <si>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</si>
  <si>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</si>
  <si>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</si>
  <si>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</si>
  <si>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</si>
  <si>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</si>
  <si>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</si>
  <si>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</si>
  <si>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</si>
  <si>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</si>
  <si>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</si>
  <si>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</si>
  <si>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</si>
  <si>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</si>
  <si>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</si>
  <si>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</si>
  <si>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</si>
  <si>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</si>
  <si>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</si>
  <si>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</si>
  <si>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</si>
  <si>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</si>
  <si>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</si>
  <si>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</si>
  <si>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</si>
  <si>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</si>
  <si>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</si>
  <si>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</si>
  <si>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</si>
  <si>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</si>
  <si>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</si>
  <si>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</si>
  <si>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</si>
  <si>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</si>
  <si>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</si>
  <si>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</si>
  <si>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</si>
  <si>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</si>
  <si>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</si>
  <si>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</si>
  <si>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</si>
  <si>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</si>
  <si>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</si>
  <si>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</si>
  <si>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</si>
  <si>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</si>
  <si>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</si>
  <si>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</si>
  <si>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</si>
  <si>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</si>
  <si>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</si>
  <si>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</si>
  <si>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</si>
  <si>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</si>
  <si>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</si>
  <si>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</si>
  <si>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</si>
  <si>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</si>
  <si>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</si>
  <si>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</si>
  <si>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</si>
  <si>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</si>
  <si>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</si>
  <si>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</si>
  <si>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</si>
  <si>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</si>
  <si>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</si>
  <si>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</si>
  <si>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</si>
  <si>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</si>
  <si>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</si>
  <si>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</si>
  <si>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</si>
  <si>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</si>
  <si>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</si>
  <si>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</si>
  <si>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</si>
  <si>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</si>
  <si>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</si>
  <si>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</si>
  <si>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</si>
  <si>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</si>
  <si>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</si>
  <si>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</si>
  <si>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</si>
  <si>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</si>
  <si>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</si>
  <si>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</si>
  <si>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</si>
  <si>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</si>
  <si>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</si>
  <si>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</si>
  <si>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</si>
  <si>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</si>
  <si>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</si>
  <si>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</si>
  <si>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</si>
  <si>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</si>
  <si>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</si>
  <si>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</si>
  <si>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</si>
  <si>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</si>
  <si>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</si>
  <si>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</si>
  <si>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</si>
  <si>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</si>
  <si>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</si>
  <si>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</si>
  <si>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</si>
  <si>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</si>
  <si>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</si>
  <si>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</si>
  <si>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</si>
  <si>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</si>
  <si>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</si>
  <si>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</si>
  <si>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</si>
  <si>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</si>
  <si>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</si>
  <si>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</si>
  <si>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</si>
  <si>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</si>
  <si>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</si>
  <si>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</si>
  <si>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</si>
  <si>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</si>
  <si>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</si>
  <si>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</si>
  <si>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</si>
  <si>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</si>
  <si>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</si>
  <si>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</si>
  <si>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</si>
  <si>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</si>
  <si>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</si>
  <si>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</si>
  <si>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</si>
  <si>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</si>
  <si>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</si>
  <si>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</si>
  <si>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</si>
  <si>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</si>
  <si>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</si>
  <si>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</si>
  <si>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</si>
  <si>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</si>
  <si>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</si>
  <si>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</si>
  <si>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</si>
  <si>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</si>
  <si>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</si>
  <si>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</si>
  <si>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</si>
  <si>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</si>
  <si>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</si>
  <si>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</si>
  <si>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</si>
  <si>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</si>
  <si>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</si>
  <si>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</si>
  <si>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</si>
  <si>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</si>
  <si>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</si>
  <si>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</si>
  <si>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</si>
  <si>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</si>
  <si>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</si>
  <si>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</si>
  <si>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</si>
  <si>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</si>
  <si>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</si>
  <si>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</si>
  <si>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</si>
  <si>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</si>
  <si>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</si>
  <si>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</si>
  <si>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</si>
  <si>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</si>
  <si>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</si>
  <si>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</si>
  <si>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</si>
  <si>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</si>
  <si>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</si>
  <si>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</si>
  <si>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</si>
  <si>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</si>
  <si>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</si>
  <si>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</si>
  <si>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</si>
  <si>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</si>
  <si>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</si>
  <si>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</si>
  <si>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</si>
  <si>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</si>
  <si>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</si>
  <si>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</si>
  <si>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</si>
  <si>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</si>
  <si>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</si>
  <si>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</si>
  <si>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</si>
  <si>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</si>
  <si>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</si>
  <si>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</si>
  <si>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</si>
  <si>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</si>
  <si>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</si>
  <si>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</si>
  <si>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</si>
  <si>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</si>
  <si>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</si>
  <si>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</si>
  <si>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</si>
  <si>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</si>
  <si>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</si>
  <si>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</si>
  <si>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</si>
  <si>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</si>
  <si>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</si>
  <si>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</si>
  <si>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</si>
  <si>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</si>
  <si>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</si>
  <si>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</si>
  <si>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</si>
  <si>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</si>
  <si>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</si>
  <si>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</si>
  <si>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</si>
  <si>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</si>
  <si>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</si>
  <si>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</si>
  <si>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</si>
  <si>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</si>
  <si>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</si>
  <si>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</si>
  <si>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</si>
  <si>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</si>
  <si>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</si>
  <si>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</si>
  <si>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</si>
  <si>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</si>
  <si>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</si>
  <si>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</si>
  <si>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</si>
  <si>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</si>
  <si>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</si>
  <si>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</si>
  <si>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</si>
  <si>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</si>
  <si>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</si>
  <si>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</si>
  <si>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</si>
  <si>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</si>
  <si>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</si>
  <si>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</si>
  <si>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</si>
  <si>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</si>
  <si>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</si>
  <si>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</si>
  <si>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</si>
  <si>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</si>
  <si>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</si>
  <si>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</si>
  <si>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</si>
  <si>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</si>
  <si>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</si>
  <si>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</si>
  <si>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</si>
  <si>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</si>
  <si>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</si>
  <si>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</si>
  <si>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</si>
  <si>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</si>
  <si>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</si>
  <si>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</si>
  <si>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</si>
  <si>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</si>
  <si>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</si>
  <si>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</si>
  <si>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</si>
  <si>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</si>
  <si>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</si>
  <si>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</si>
  <si>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</si>
  <si>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</si>
  <si>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</si>
  <si>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</si>
  <si>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</si>
  <si>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</si>
  <si>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</si>
  <si>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</si>
  <si>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</si>
  <si>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</si>
  <si>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</si>
  <si>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</si>
  <si>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</si>
  <si>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</si>
  <si>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</si>
  <si>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</si>
  <si>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</si>
  <si>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</si>
  <si>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</si>
  <si>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</si>
  <si>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</si>
  <si>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</si>
  <si>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</si>
  <si>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</si>
  <si>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</si>
  <si>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</si>
  <si>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</si>
  <si>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</si>
  <si>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</si>
  <si>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</si>
  <si>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</si>
  <si>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</si>
  <si>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</si>
  <si>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</si>
  <si>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</si>
  <si>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</si>
  <si>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</si>
  <si>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</si>
  <si>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</si>
  <si>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</si>
  <si>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</si>
  <si>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</si>
  <si>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</si>
  <si>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</si>
  <si>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</si>
  <si>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</si>
  <si>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</si>
  <si>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</si>
  <si>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</si>
  <si>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</si>
  <si>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</si>
  <si>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</si>
  <si>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</si>
  <si>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</si>
  <si>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</si>
  <si>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</si>
  <si>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</si>
  <si>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</si>
  <si>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</si>
  <si>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</si>
  <si>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</si>
  <si>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</si>
  <si>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</si>
  <si>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</si>
  <si>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</si>
  <si>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</si>
  <si>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</si>
  <si>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</si>
  <si>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</si>
  <si>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</si>
  <si>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</si>
  <si>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</si>
  <si>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</si>
  <si>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</si>
  <si>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</si>
  <si>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</si>
  <si>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</si>
  <si>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</si>
  <si>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</si>
  <si>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</si>
  <si>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</si>
  <si>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</si>
  <si>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</si>
  <si>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</si>
  <si>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</si>
  <si>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</si>
  <si>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</si>
  <si>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</si>
  <si>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</si>
  <si>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</si>
  <si>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</si>
  <si>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</si>
  <si>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</si>
  <si>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</si>
  <si>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</si>
  <si>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</si>
  <si>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</si>
  <si>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</si>
  <si>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</si>
  <si>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</si>
  <si>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</si>
  <si>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</si>
  <si>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</si>
  <si>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</si>
  <si>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</si>
  <si>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</si>
  <si>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</si>
  <si>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</si>
  <si>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</si>
  <si>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</si>
  <si>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</si>
  <si>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</si>
  <si>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</si>
  <si>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</si>
  <si>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</si>
  <si>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</si>
  <si>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</si>
  <si>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</si>
  <si>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</si>
  <si>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</si>
  <si>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</si>
  <si>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</si>
  <si>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</si>
  <si>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</si>
  <si>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</si>
  <si>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</si>
  <si>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</si>
  <si>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</si>
  <si>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</si>
  <si>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</si>
  <si>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</si>
  <si>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</si>
  <si>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</si>
  <si>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</si>
  <si>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</si>
  <si>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</si>
  <si>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</si>
  <si>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</si>
  <si>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</si>
  <si>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</si>
  <si>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</si>
  <si>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</si>
  <si>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</si>
  <si>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</si>
  <si>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</si>
  <si>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</si>
  <si>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</si>
  <si>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</si>
  <si>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</si>
  <si>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</si>
  <si>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</si>
  <si>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</si>
  <si>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</si>
  <si>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</si>
  <si>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</si>
  <si>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</si>
  <si>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</si>
  <si>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</si>
  <si>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</si>
  <si>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</si>
  <si>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</si>
  <si>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</si>
  <si>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</si>
  <si>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</si>
  <si>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</si>
  <si>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</si>
  <si>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</si>
  <si>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</si>
  <si>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</si>
  <si>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</si>
  <si>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</si>
  <si>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</si>
  <si>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</si>
  <si>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</si>
  <si>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</si>
  <si>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</si>
  <si>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</si>
  <si>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</si>
  <si>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</si>
  <si>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</si>
  <si>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</si>
  <si>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</si>
  <si>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</si>
  <si>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</si>
  <si>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</si>
  <si>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</si>
  <si>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</si>
  <si>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</si>
  <si>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</si>
  <si>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</si>
  <si>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</si>
  <si>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</si>
  <si>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</si>
  <si>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</si>
  <si>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</si>
  <si>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</si>
  <si>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</si>
  <si>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</si>
  <si>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</si>
  <si>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</si>
  <si>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</si>
  <si>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</si>
  <si>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</si>
  <si>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</si>
  <si>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</si>
  <si>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</si>
  <si>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</si>
  <si>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</si>
  <si>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</si>
  <si>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</si>
  <si>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</si>
  <si>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</si>
  <si>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</si>
  <si>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</si>
  <si>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</si>
  <si>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</si>
  <si>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</si>
  <si>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</si>
  <si>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</si>
  <si>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</si>
  <si>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</si>
  <si>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</si>
  <si>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</si>
  <si>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</si>
  <si>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</si>
  <si>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</si>
  <si>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</si>
  <si>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</si>
  <si>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</si>
  <si>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</si>
  <si>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</si>
  <si>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</si>
  <si>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</si>
  <si>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</si>
  <si>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</si>
  <si>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</si>
  <si>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</si>
  <si>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</si>
  <si>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</si>
  <si>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</si>
  <si>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</si>
  <si>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</si>
  <si>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</si>
  <si>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</si>
  <si>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</si>
  <si>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</si>
  <si>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</si>
  <si>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</si>
  <si>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</si>
  <si>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</si>
  <si>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</si>
  <si>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</si>
  <si>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</si>
  <si>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</si>
  <si>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</si>
  <si>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</si>
  <si>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</si>
  <si>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</si>
  <si>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</si>
  <si>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</si>
  <si>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</si>
  <si>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</si>
  <si>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</si>
  <si>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</si>
  <si>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</si>
  <si>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</si>
  <si>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</si>
  <si>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</si>
  <si>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</si>
  <si>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</si>
  <si>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</si>
  <si>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</si>
  <si>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</si>
  <si>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</si>
  <si>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</si>
  <si>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</si>
  <si>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</si>
  <si>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</si>
  <si>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</si>
  <si>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</si>
  <si>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</si>
  <si>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</si>
  <si>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</si>
  <si>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</si>
  <si>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</si>
  <si>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</si>
  <si>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</si>
  <si>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</si>
  <si>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</si>
  <si>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</si>
  <si>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</si>
  <si>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</si>
  <si>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</si>
  <si>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</si>
  <si>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</si>
  <si>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</si>
  <si>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</si>
  <si>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</si>
  <si>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</si>
  <si>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</si>
  <si>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</si>
  <si>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</si>
  <si>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</si>
  <si>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</si>
  <si>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</si>
  <si>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</si>
  <si>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</si>
  <si>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</si>
  <si>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</si>
  <si>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</si>
  <si>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</si>
  <si>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</si>
  <si>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</si>
  <si>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</si>
  <si>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</si>
  <si>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</si>
  <si>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</si>
  <si>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</si>
  <si>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</si>
  <si>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</si>
  <si>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</si>
  <si>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</si>
  <si>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</si>
  <si>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</si>
  <si>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</si>
  <si>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</si>
  <si>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</si>
  <si>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</si>
  <si>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</si>
  <si>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</si>
  <si>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</si>
  <si>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</si>
  <si>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</si>
  <si>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</si>
  <si>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</si>
  <si>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</si>
  <si>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</si>
  <si>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</si>
  <si>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</si>
  <si>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</si>
  <si>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</si>
  <si>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</si>
  <si>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</si>
  <si>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</si>
  <si>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</si>
  <si>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</si>
  <si>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</si>
  <si>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</si>
  <si>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</si>
  <si>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</si>
  <si>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</si>
  <si>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</si>
  <si>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</si>
  <si>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</si>
  <si>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</si>
  <si>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</si>
  <si>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</si>
  <si>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</si>
  <si>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</si>
  <si>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</si>
  <si>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</si>
  <si>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</si>
  <si>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</si>
  <si>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</si>
  <si>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</si>
  <si>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</si>
  <si>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</si>
  <si>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</si>
  <si>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</si>
  <si>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</si>
  <si>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</si>
  <si>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</si>
  <si>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</si>
  <si>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</si>
  <si>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</si>
  <si>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</si>
  <si>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</si>
  <si>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</si>
  <si>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</si>
  <si>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</si>
  <si>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</si>
  <si>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</si>
  <si>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</si>
  <si>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</si>
  <si>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</si>
  <si>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</si>
  <si>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</si>
  <si>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</si>
  <si>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</si>
  <si>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</si>
  <si>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</si>
  <si>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</si>
  <si>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</si>
  <si>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</si>
  <si>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</si>
  <si>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</si>
  <si>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</si>
  <si>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</si>
  <si>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</si>
  <si>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</si>
  <si>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</si>
  <si>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</si>
  <si>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</si>
  <si>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</si>
  <si>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</si>
  <si>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</si>
  <si>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</si>
  <si>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</si>
  <si>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</si>
  <si>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</si>
  <si>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</si>
  <si>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</si>
  <si>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</si>
  <si>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</si>
  <si>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</si>
  <si>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</si>
  <si>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</si>
  <si>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</si>
  <si>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</si>
  <si>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</si>
  <si>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</si>
  <si>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</si>
  <si>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</si>
  <si>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</si>
  <si>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</si>
  <si>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</si>
  <si>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</si>
  <si>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</si>
  <si>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</si>
  <si>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</si>
  <si>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</si>
  <si>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</si>
  <si>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</si>
  <si>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</si>
  <si>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</si>
  <si>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</si>
  <si>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</si>
  <si>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</si>
  <si>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</si>
  <si>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</si>
  <si>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</si>
  <si>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</si>
  <si>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</si>
  <si>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</si>
  <si>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</si>
  <si>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</si>
  <si>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</si>
  <si>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</si>
  <si>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</si>
  <si>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</si>
  <si>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</si>
  <si>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</si>
  <si>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</si>
  <si>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</si>
  <si>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</si>
  <si>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</si>
  <si>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</si>
  <si>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</si>
  <si>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</si>
  <si>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</si>
  <si>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</si>
  <si>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</si>
  <si>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</si>
  <si>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</si>
  <si>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</si>
  <si>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</si>
  <si>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</si>
  <si>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</si>
  <si>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</si>
  <si>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</si>
  <si>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</si>
  <si>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</si>
  <si>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</si>
  <si>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</si>
  <si>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</si>
  <si>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</si>
  <si>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</si>
  <si>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</si>
  <si>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</si>
  <si>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</si>
  <si>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</si>
  <si>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</si>
  <si>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</si>
  <si>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</si>
  <si>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</si>
  <si>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</si>
  <si>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</si>
  <si>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</si>
  <si>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</si>
  <si>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</si>
  <si>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</si>
  <si>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</si>
  <si>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</si>
  <si>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</si>
  <si>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</si>
  <si>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</si>
  <si>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</si>
  <si>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</si>
  <si>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</si>
  <si>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</si>
  <si>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</si>
  <si>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</si>
  <si>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</si>
  <si>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</si>
  <si>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</si>
  <si>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</si>
  <si>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</si>
  <si>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</si>
  <si>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</si>
  <si>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</si>
  <si>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</si>
  <si>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</si>
  <si>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</si>
  <si>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</si>
  <si>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</si>
  <si>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</si>
  <si>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</si>
  <si>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</si>
  <si>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</si>
  <si>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</si>
  <si>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</si>
  <si>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</si>
  <si>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</si>
  <si>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</si>
  <si>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</si>
  <si>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</si>
  <si>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</si>
  <si>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</si>
  <si>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</si>
  <si>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</si>
  <si>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</si>
  <si>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</si>
  <si>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</si>
  <si>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</si>
  <si>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</si>
  <si>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</si>
  <si>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</si>
  <si>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</si>
  <si>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</si>
  <si>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</si>
  <si>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</si>
  <si>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</si>
  <si>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</si>
  <si>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</si>
  <si>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</si>
  <si>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</si>
  <si>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</si>
  <si>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</si>
  <si>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</si>
  <si>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</si>
  <si>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</si>
  <si>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</si>
  <si>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</si>
  <si>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</si>
  <si>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</si>
  <si>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</si>
  <si>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</si>
  <si>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</si>
  <si>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</si>
  <si>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</si>
  <si>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</si>
  <si>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</si>
  <si>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</si>
  <si>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</si>
  <si>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</si>
  <si>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</si>
  <si>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</si>
  <si>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</si>
  <si>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</si>
  <si>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</si>
  <si>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</si>
  <si>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</si>
  <si>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</si>
  <si>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</si>
  <si>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</si>
  <si>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</si>
  <si>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</si>
  <si>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</si>
  <si>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</si>
  <si>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</si>
  <si>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</si>
  <si>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</si>
  <si>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</si>
  <si>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</si>
  <si>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</si>
  <si>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</si>
  <si>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</si>
  <si>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</si>
  <si>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</si>
  <si>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</si>
  <si>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</si>
  <si>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</si>
  <si>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</si>
  <si>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</si>
  <si>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</si>
  <si>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</si>
  <si>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</si>
  <si>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</si>
  <si>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</si>
  <si>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</si>
  <si>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</si>
  <si>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</si>
  <si>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</si>
  <si>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</si>
  <si>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</si>
  <si>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</si>
  <si>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</si>
  <si>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</si>
  <si>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</si>
  <si>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</si>
  <si>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</si>
  <si>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</si>
  <si>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</si>
  <si>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</si>
  <si>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</si>
  <si>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</si>
  <si>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</si>
  <si>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</si>
  <si>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</si>
  <si>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</si>
  <si>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</si>
  <si>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</si>
  <si>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</si>
  <si>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</si>
  <si>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</si>
  <si>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</si>
  <si>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</si>
  <si>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</si>
  <si>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</si>
  <si>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</si>
  <si>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</si>
  <si>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</si>
  <si>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</si>
  <si>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</si>
  <si>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</si>
  <si>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</si>
  <si>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</si>
  <si>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</si>
  <si>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</si>
  <si>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</si>
  <si>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</si>
  <si>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</si>
  <si>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</si>
  <si>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</si>
  <si>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</si>
  <si>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</si>
  <si>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</si>
  <si>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</si>
  <si>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</si>
  <si>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</si>
  <si>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</si>
  <si>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</si>
  <si>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</si>
  <si>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</si>
  <si>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</si>
  <si>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</si>
  <si>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</si>
  <si>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</si>
  <si>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</si>
  <si>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</si>
  <si>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</si>
  <si>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</si>
  <si>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</si>
  <si>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</si>
  <si>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</si>
  <si>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</si>
  <si>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</si>
  <si>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</si>
  <si>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</si>
  <si>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</si>
  <si>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</si>
  <si>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</si>
  <si>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</si>
  <si>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</si>
  <si>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</si>
  <si>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</si>
  <si>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</si>
  <si>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</si>
  <si>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</si>
  <si>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</si>
  <si>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</si>
  <si>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</si>
  <si>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</si>
  <si>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</si>
  <si>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</si>
  <si>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</si>
  <si>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</si>
  <si>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</si>
  <si>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</si>
  <si>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</si>
  <si>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</si>
  <si>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</si>
  <si>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</si>
  <si>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</si>
  <si>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</si>
  <si>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</si>
  <si>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</si>
  <si>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</si>
  <si>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</si>
  <si>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</si>
  <si>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</si>
  <si>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</si>
  <si>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</si>
  <si>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</si>
  <si>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</si>
  <si>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</si>
  <si>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</si>
  <si>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</si>
  <si>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</si>
  <si>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</si>
  <si>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</si>
  <si>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</si>
  <si>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</si>
  <si>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</si>
  <si>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</si>
  <si>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</si>
  <si>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</si>
  <si>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</si>
  <si>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</si>
  <si>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</si>
  <si>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</si>
  <si>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</si>
  <si>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</si>
  <si>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</si>
  <si>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</si>
  <si>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</si>
  <si>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</si>
  <si>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</si>
  <si>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</si>
  <si>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</si>
  <si>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</si>
  <si>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</si>
  <si>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</si>
  <si>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</si>
  <si>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</si>
  <si>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</si>
  <si>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</si>
  <si>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</si>
  <si>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</si>
  <si>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</si>
  <si>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</si>
  <si>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</si>
  <si>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</si>
  <si>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</si>
  <si>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</si>
  <si>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</si>
  <si>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</si>
  <si>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</si>
  <si>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</si>
  <si>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</si>
  <si>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</si>
  <si>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</si>
  <si>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</si>
  <si>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</si>
  <si>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</si>
  <si>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</si>
  <si>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</si>
  <si>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</si>
  <si>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</si>
  <si>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</si>
  <si>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</si>
  <si>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</si>
  <si>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</si>
  <si>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</si>
  <si>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</si>
  <si>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</si>
  <si>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</si>
  <si>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</si>
  <si>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</si>
  <si>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</si>
  <si>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</si>
  <si>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</si>
  <si>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</si>
  <si>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</si>
  <si>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</si>
  <si>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</si>
  <si>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</si>
  <si>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</si>
  <si>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</si>
  <si>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</si>
  <si>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</si>
  <si>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</si>
  <si>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</si>
  <si>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</si>
  <si>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</si>
  <si>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</si>
  <si>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</si>
  <si>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</si>
  <si>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</si>
  <si>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</si>
  <si>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</si>
  <si>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</si>
  <si>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</si>
  <si>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</si>
  <si>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</si>
  <si>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</si>
  <si>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</si>
  <si>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</si>
  <si>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</si>
  <si>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</si>
  <si>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</si>
  <si>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</si>
  <si>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</si>
  <si>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</si>
  <si>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</si>
  <si>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</si>
  <si>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</si>
  <si>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</si>
  <si>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</si>
  <si>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</si>
  <si>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</si>
  <si>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</si>
  <si>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</si>
  <si>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</si>
  <si>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</si>
  <si>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</si>
  <si>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</si>
  <si>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</si>
  <si>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</si>
  <si>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</si>
  <si>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</si>
  <si>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</si>
  <si>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</si>
  <si>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</si>
  <si>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</si>
  <si>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</si>
  <si>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</si>
  <si>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</si>
  <si>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</si>
  <si>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</si>
  <si>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</si>
  <si>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</si>
  <si>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</si>
  <si>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</si>
  <si>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</si>
  <si>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</si>
  <si>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</si>
  <si>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</si>
  <si>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</si>
  <si>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</si>
  <si>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</si>
  <si>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</si>
  <si>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</si>
  <si>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</si>
  <si>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</si>
  <si>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</si>
  <si>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</si>
  <si>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</si>
  <si>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</si>
  <si>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</si>
  <si>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</si>
  <si>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</si>
  <si>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</si>
  <si>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</si>
  <si>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</si>
  <si>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</si>
  <si>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</si>
  <si>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</si>
  <si>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</si>
  <si>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</si>
  <si>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</si>
  <si>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</si>
  <si>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</si>
  <si>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</si>
  <si>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</si>
  <si>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</si>
  <si>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</si>
  <si>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</si>
  <si>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</si>
  <si>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</si>
  <si>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</si>
  <si>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</si>
  <si>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</si>
  <si>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</si>
  <si>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</si>
  <si>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</si>
  <si>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</si>
  <si>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</si>
  <si>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</si>
  <si>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</si>
  <si>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</si>
  <si>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</si>
  <si>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</si>
  <si>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</si>
  <si>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</si>
  <si>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</si>
  <si>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</si>
  <si>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</si>
  <si>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</si>
  <si>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</si>
  <si>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</si>
  <si>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</si>
  <si>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</si>
  <si>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</si>
  <si>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</si>
  <si>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</si>
  <si>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</si>
  <si>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</si>
  <si>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</si>
  <si>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</si>
  <si>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</si>
  <si>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</si>
  <si>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</si>
  <si>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</si>
  <si>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</si>
  <si>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</si>
  <si>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</si>
  <si>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</si>
  <si>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</si>
  <si>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</si>
  <si>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</si>
  <si>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</si>
  <si>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</si>
  <si>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</si>
  <si>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</si>
  <si>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</si>
  <si>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</si>
  <si>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</si>
  <si>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</si>
  <si>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</si>
  <si>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</si>
  <si>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</si>
  <si>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</si>
  <si>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</si>
  <si>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</si>
  <si>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</si>
  <si>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</si>
  <si>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</si>
  <si>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</si>
  <si>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</si>
  <si>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</si>
  <si>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</si>
  <si>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</si>
  <si>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</si>
  <si>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</si>
  <si>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</si>
  <si>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</si>
  <si>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</si>
  <si>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</si>
  <si>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</si>
  <si>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</si>
  <si>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</si>
  <si>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</si>
  <si>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</si>
  <si>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</si>
  <si>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</si>
  <si>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</si>
  <si>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</si>
  <si>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</si>
  <si>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</si>
  <si>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</si>
  <si>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</si>
  <si>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</si>
  <si>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</si>
  <si>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</si>
  <si>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</si>
  <si>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</si>
  <si>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</si>
  <si>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</si>
  <si>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</si>
  <si>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</si>
  <si>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</si>
  <si>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</si>
  <si>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</si>
  <si>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</si>
  <si>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</si>
  <si>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</si>
  <si>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</si>
  <si>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</si>
  <si>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</si>
  <si>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</si>
  <si>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</si>
  <si>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</si>
  <si>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</si>
  <si>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</si>
  <si>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</si>
  <si>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</si>
  <si>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</si>
  <si>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</si>
  <si>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</si>
  <si>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</si>
  <si>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</si>
  <si>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</si>
  <si>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</si>
  <si>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</si>
  <si>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</si>
  <si>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</si>
  <si>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</si>
  <si>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</si>
  <si>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</si>
  <si>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</si>
  <si>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</si>
  <si>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</si>
  <si>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</si>
  <si>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</si>
  <si>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</si>
  <si>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</si>
  <si>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</si>
  <si>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</si>
  <si>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</si>
  <si>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</si>
  <si>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</si>
  <si>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</si>
  <si>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</si>
  <si>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</si>
  <si>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</si>
  <si>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</si>
  <si>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</si>
  <si>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</si>
  <si>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</si>
  <si>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</si>
  <si>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</si>
  <si>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</si>
  <si>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</si>
  <si>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</si>
  <si>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</si>
  <si>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</si>
  <si>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</si>
  <si>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</si>
  <si>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</si>
  <si>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</si>
  <si>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</si>
  <si>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</si>
  <si>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</si>
  <si>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</si>
  <si>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</si>
  <si>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</si>
  <si>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</si>
  <si>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</si>
  <si>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</si>
  <si>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</si>
  <si>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</si>
  <si>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</si>
  <si>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</si>
  <si>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</si>
  <si>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</si>
  <si>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</si>
  <si>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</si>
  <si>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</si>
  <si>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</si>
  <si>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</si>
  <si>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</si>
  <si>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</si>
  <si>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</si>
  <si>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</si>
  <si>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</si>
  <si>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</si>
  <si>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</si>
  <si>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</si>
  <si>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</si>
  <si>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</si>
  <si>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</si>
  <si>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</si>
  <si>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</si>
  <si>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</si>
  <si>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</si>
  <si>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</si>
  <si>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</si>
  <si>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</si>
  <si>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</si>
  <si>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</si>
  <si>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</si>
  <si>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</si>
  <si>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</si>
  <si>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</si>
  <si>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</si>
  <si>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</si>
  <si>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</si>
  <si>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</si>
  <si>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</si>
  <si>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</si>
  <si>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</si>
  <si>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</si>
  <si>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</si>
  <si>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</si>
  <si>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</si>
  <si>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</si>
  <si>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</si>
  <si>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</si>
  <si>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</si>
  <si>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</si>
  <si>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</si>
  <si>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</si>
  <si>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</si>
  <si>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</si>
  <si>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</si>
  <si>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</si>
  <si>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</si>
  <si>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</si>
  <si>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</si>
  <si>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</si>
  <si>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</si>
  <si>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</si>
  <si>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</si>
  <si>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</si>
  <si>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</si>
  <si>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</si>
  <si>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</si>
  <si>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</si>
  <si>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</si>
  <si>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</si>
  <si>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</si>
  <si>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</si>
  <si>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</si>
  <si>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</si>
  <si>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</si>
  <si>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</si>
  <si>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</si>
  <si>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</si>
  <si>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</si>
  <si>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</si>
  <si>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</si>
  <si>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</si>
  <si>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</si>
  <si>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</si>
  <si>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</si>
  <si>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</si>
  <si>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</si>
  <si>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</si>
  <si>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</si>
  <si>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</si>
  <si>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</si>
  <si>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</si>
  <si>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</si>
  <si>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</si>
  <si>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</si>
  <si>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</si>
  <si>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</si>
  <si>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</si>
  <si>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</si>
  <si>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</si>
  <si>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</si>
  <si>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</si>
  <si>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</si>
  <si>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</si>
  <si>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</si>
  <si>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</si>
  <si>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</si>
  <si>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</si>
  <si>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</si>
  <si>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</si>
  <si>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</si>
  <si>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</si>
  <si>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</si>
  <si>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</si>
  <si>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</si>
  <si>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</si>
  <si>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</si>
  <si>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</si>
  <si>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</si>
  <si>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</si>
  <si>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</si>
  <si>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</si>
  <si>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</si>
  <si>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</si>
  <si>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</si>
  <si>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</si>
  <si>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</si>
  <si>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</si>
  <si>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</si>
  <si>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</si>
  <si>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</si>
  <si>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</si>
  <si>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</si>
  <si>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</si>
  <si>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</si>
  <si>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</si>
  <si>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</si>
  <si>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</si>
  <si>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</si>
  <si>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</si>
  <si>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</si>
  <si>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</si>
  <si>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</si>
  <si>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</si>
  <si>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</si>
  <si>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</si>
  <si>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</si>
  <si>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</si>
  <si>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</si>
  <si>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</si>
  <si>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</si>
  <si>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</si>
  <si>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</si>
  <si>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</si>
  <si>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</si>
  <si>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</si>
  <si>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</si>
  <si>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</si>
  <si>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</si>
  <si>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</si>
  <si>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</si>
  <si>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</si>
  <si>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</si>
  <si>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</si>
  <si>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</si>
  <si>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</si>
  <si>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</si>
  <si>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</si>
  <si>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</si>
  <si>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</si>
  <si>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</si>
  <si>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</si>
  <si>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</si>
  <si>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</si>
  <si>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</si>
  <si>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</si>
  <si>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</si>
  <si>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</si>
  <si>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</si>
  <si>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</si>
  <si>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</si>
  <si>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</si>
  <si>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</si>
  <si>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</si>
  <si>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</si>
  <si>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</si>
  <si>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</si>
  <si>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</si>
  <si>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</si>
  <si>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</si>
  <si>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</si>
  <si>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</si>
  <si>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</si>
  <si>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</si>
  <si>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</si>
  <si>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</si>
  <si>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</si>
  <si>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</si>
  <si>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</si>
  <si>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</si>
  <si>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</si>
  <si>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</si>
  <si>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</si>
  <si>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</si>
  <si>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</si>
  <si>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</si>
  <si>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</si>
  <si>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</si>
  <si>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</si>
  <si>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</si>
  <si>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</si>
  <si>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</si>
  <si>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</si>
  <si>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</si>
  <si>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</si>
  <si>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</si>
  <si>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</si>
  <si>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</si>
  <si>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</si>
  <si>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</si>
  <si>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</si>
  <si>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</si>
  <si>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</si>
  <si>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</si>
  <si>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</si>
  <si>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</si>
  <si>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</si>
  <si>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</si>
  <si>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</si>
  <si>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</si>
  <si>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</si>
  <si>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</si>
  <si>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</si>
  <si>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</si>
  <si>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</si>
  <si>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</si>
  <si>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</si>
  <si>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</si>
  <si>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</si>
  <si>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</si>
  <si>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</si>
  <si>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</si>
  <si>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</si>
  <si>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</si>
  <si>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</si>
  <si>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</si>
  <si>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</si>
  <si>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</si>
  <si>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</si>
  <si>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</si>
  <si>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</si>
  <si>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</si>
  <si>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</si>
  <si>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</si>
  <si>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</si>
  <si>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</si>
  <si>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</si>
  <si>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</si>
  <si>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</si>
  <si>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</si>
  <si>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</si>
  <si>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</si>
  <si>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</si>
  <si>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</si>
  <si>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</si>
  <si>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</si>
  <si>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</si>
  <si>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</si>
  <si>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</si>
  <si>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</si>
  <si>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</si>
  <si>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</si>
  <si>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</si>
  <si>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</si>
  <si>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</si>
  <si>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</si>
  <si>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</si>
  <si>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</si>
  <si>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</si>
  <si>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</si>
  <si>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</si>
  <si>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</si>
  <si>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</si>
  <si>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</si>
  <si>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</si>
  <si>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</si>
  <si>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</si>
  <si>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</si>
  <si>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</si>
  <si>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</si>
  <si>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</si>
  <si>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</si>
  <si>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</si>
  <si>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</si>
  <si>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</si>
  <si>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</si>
  <si>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</si>
  <si>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</si>
  <si>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</si>
  <si>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</si>
  <si>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</si>
  <si>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</si>
  <si>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</si>
  <si>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</si>
  <si>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</si>
  <si>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</si>
  <si>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</si>
  <si>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</si>
  <si>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</si>
  <si>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</si>
  <si>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</si>
  <si>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</si>
  <si>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</si>
  <si>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</si>
  <si>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</si>
  <si>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</si>
  <si>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</si>
  <si>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</si>
  <si>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</si>
  <si>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</si>
  <si>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</si>
  <si>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</si>
  <si>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</si>
  <si>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</si>
  <si>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</si>
  <si>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</si>
  <si>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</si>
  <si>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</si>
  <si>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</si>
  <si>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</si>
  <si>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</si>
  <si>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</si>
  <si>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</si>
  <si>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</si>
  <si>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</si>
  <si>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</si>
  <si>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</si>
  <si>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</si>
  <si>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</si>
  <si>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</si>
  <si>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</si>
  <si>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</si>
  <si>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</si>
  <si>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</si>
  <si>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</si>
  <si>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</si>
  <si>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</si>
  <si>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</si>
  <si>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</si>
  <si>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</si>
  <si>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</si>
  <si>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</si>
  <si>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</si>
  <si>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</si>
  <si>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</si>
  <si>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</si>
  <si>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</si>
  <si>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</si>
  <si>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</si>
  <si>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</si>
  <si>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</si>
  <si>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</si>
  <si>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</si>
  <si>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</si>
  <si>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</si>
  <si>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</si>
  <si>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</si>
  <si>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</si>
  <si>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</si>
  <si>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</si>
  <si>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</si>
  <si>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</si>
  <si>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</si>
  <si>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</si>
  <si>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</si>
  <si>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</si>
  <si>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</si>
  <si>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</si>
  <si>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</si>
  <si>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</si>
  <si>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</si>
  <si>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</si>
  <si>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</si>
  <si>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</si>
  <si>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</si>
  <si>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</si>
  <si>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</si>
  <si>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</si>
  <si>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</si>
  <si>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</si>
  <si>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</si>
  <si>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</si>
  <si>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</si>
  <si>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</si>
  <si>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</si>
  <si>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</si>
  <si>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</si>
  <si>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</si>
  <si>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</si>
  <si>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</si>
  <si>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</si>
  <si>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</si>
  <si>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</si>
  <si>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</si>
  <si>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</si>
  <si>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</si>
  <si>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</si>
  <si>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</si>
  <si>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</si>
  <si>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</si>
  <si>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</si>
  <si>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</si>
  <si>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</si>
  <si>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</si>
  <si>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</si>
  <si>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</si>
  <si>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</si>
  <si>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</si>
  <si>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</si>
  <si>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</si>
  <si>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</si>
  <si>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</si>
  <si>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</si>
  <si>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</si>
  <si>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</si>
  <si>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</si>
  <si>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</si>
  <si>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</si>
  <si>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</si>
  <si>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</si>
  <si>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</si>
  <si>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</si>
  <si>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</si>
  <si>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</si>
  <si>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</si>
  <si>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</si>
  <si>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</si>
  <si>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</si>
  <si>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</si>
  <si>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</si>
  <si>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</si>
  <si>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</si>
  <si>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</si>
  <si>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</si>
  <si>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</si>
  <si>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</si>
  <si>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</si>
  <si>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</si>
  <si>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</si>
  <si>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</si>
  <si>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</si>
  <si>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</si>
  <si>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</si>
  <si>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</si>
  <si>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</si>
  <si>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</si>
  <si>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</si>
  <si>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</si>
  <si>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</si>
  <si>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</si>
  <si>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</si>
  <si>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</si>
  <si>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</si>
  <si>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</si>
  <si>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</si>
  <si>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</si>
  <si>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</si>
  <si>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</si>
  <si>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</si>
  <si>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</si>
  <si>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</si>
  <si>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</si>
  <si>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</si>
  <si>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</si>
  <si>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</si>
  <si>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</si>
  <si>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</si>
  <si>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</si>
  <si>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</si>
  <si>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</si>
  <si>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</si>
  <si>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</si>
  <si>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</si>
  <si>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</si>
  <si>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</si>
  <si>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</si>
  <si>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</si>
  <si>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</si>
  <si>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</si>
  <si>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</si>
  <si>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</si>
  <si>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</si>
  <si>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</si>
  <si>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</si>
  <si>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</si>
  <si>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</si>
  <si>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</si>
  <si>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</si>
  <si>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</si>
  <si>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</si>
  <si>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</si>
  <si>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</si>
  <si>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</si>
  <si>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</si>
  <si>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</si>
  <si>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</si>
  <si>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</si>
  <si>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</si>
  <si>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</si>
  <si>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</si>
  <si>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</si>
  <si>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</si>
  <si>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</si>
  <si>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</si>
  <si>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</si>
  <si>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</si>
  <si>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</si>
  <si>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</si>
  <si>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</si>
  <si>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</si>
  <si>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</si>
  <si>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</si>
  <si>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</si>
  <si>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</si>
  <si>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</si>
  <si>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</si>
  <si>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</si>
  <si>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</si>
  <si>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</si>
  <si>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</si>
  <si>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</si>
  <si>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</si>
  <si>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</si>
  <si>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</si>
  <si>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</si>
  <si>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</si>
  <si>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</si>
  <si>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</si>
  <si>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</si>
  <si>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</si>
  <si>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</si>
  <si>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</si>
  <si>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</si>
  <si>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</si>
  <si>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</si>
  <si>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</si>
  <si>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</si>
  <si>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</si>
  <si>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</si>
  <si>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</si>
  <si>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</si>
  <si>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</si>
  <si>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</si>
  <si>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</si>
  <si>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</si>
  <si>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</si>
  <si>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</si>
  <si>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</si>
  <si>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</si>
  <si>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</si>
  <si>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</si>
  <si>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</si>
  <si>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</si>
  <si>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</si>
  <si>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</si>
  <si>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</si>
  <si>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</si>
  <si>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</si>
  <si>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</si>
  <si>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</si>
  <si>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</si>
  <si>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</si>
  <si>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</si>
  <si>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</si>
  <si>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</si>
  <si>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</si>
  <si>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</si>
  <si>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</si>
  <si>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</si>
  <si>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</si>
  <si>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</si>
  <si>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</si>
  <si>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</si>
  <si>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</si>
  <si>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</si>
  <si>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</si>
  <si>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</si>
  <si>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</si>
  <si>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</si>
  <si>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</si>
  <si>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</si>
  <si>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</si>
  <si>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</si>
  <si>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</si>
  <si>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</si>
  <si>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</si>
  <si>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</si>
  <si>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</si>
  <si>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</si>
  <si>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</si>
  <si>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</si>
  <si>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</si>
  <si>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</si>
  <si>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</si>
  <si>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</si>
  <si>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</si>
  <si>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</si>
  <si>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</si>
  <si>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</si>
  <si>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</si>
  <si>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</si>
  <si>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</si>
  <si>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</si>
  <si>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</si>
  <si>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</si>
  <si>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</si>
  <si>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</si>
  <si>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</si>
  <si>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</si>
  <si>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</si>
  <si>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</si>
  <si>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</si>
  <si>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</si>
  <si>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</si>
  <si>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</si>
  <si>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</si>
  <si>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</si>
  <si>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</si>
  <si>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</si>
  <si>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</si>
  <si>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</si>
  <si>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</si>
  <si>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</si>
  <si>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</si>
  <si>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</si>
  <si>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</si>
  <si>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</si>
  <si>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</si>
  <si>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</si>
  <si>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</si>
  <si>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</si>
  <si>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</si>
  <si>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</si>
  <si>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</si>
  <si>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</si>
  <si>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</si>
  <si>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</si>
  <si>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</si>
  <si>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</si>
  <si>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</si>
  <si>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</si>
  <si>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</si>
  <si>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</si>
  <si>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</si>
  <si>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</si>
  <si>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</si>
  <si>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</si>
  <si>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</si>
  <si>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</si>
  <si>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</si>
  <si>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</si>
  <si>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</si>
  <si>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</si>
  <si>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</si>
  <si>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</si>
  <si>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</si>
  <si>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</si>
  <si>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</si>
  <si>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</si>
  <si>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</si>
  <si>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</si>
  <si>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</si>
  <si>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</si>
  <si>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</si>
  <si>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</si>
  <si>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</si>
  <si>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</si>
  <si>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</si>
  <si>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</si>
  <si>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</si>
  <si>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</si>
  <si>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</si>
  <si>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</si>
  <si>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</si>
  <si>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</si>
  <si>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</si>
  <si>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</si>
  <si>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</si>
  <si>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</si>
  <si>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</si>
  <si>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</si>
  <si>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</si>
  <si>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</si>
  <si>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</si>
  <si>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</si>
  <si>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</si>
  <si>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</si>
  <si>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</si>
  <si>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</si>
  <si>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</si>
  <si>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</si>
  <si>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</si>
  <si>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</si>
  <si>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</si>
  <si>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</si>
  <si>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</si>
  <si>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</si>
  <si>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</si>
  <si>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</si>
  <si>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</si>
  <si>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</si>
  <si>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</si>
  <si>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</si>
  <si>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</si>
  <si>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</si>
  <si>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</si>
  <si>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</si>
  <si>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</si>
  <si>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</si>
  <si>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</si>
  <si>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</si>
  <si>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</si>
  <si>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</si>
  <si>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</si>
  <si>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</si>
  <si>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</si>
  <si>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</si>
  <si>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</si>
  <si>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</si>
  <si>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</si>
  <si>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</si>
  <si>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</si>
  <si>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</si>
  <si>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</si>
  <si>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</si>
  <si>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</si>
  <si>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</si>
  <si>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</si>
  <si>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</si>
  <si>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</si>
  <si>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</si>
  <si>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</si>
  <si>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</si>
  <si>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</si>
  <si>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</si>
  <si>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</si>
  <si>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</si>
  <si>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</si>
  <si>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</si>
  <si>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</si>
  <si>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</si>
  <si>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</si>
  <si>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</si>
  <si>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</si>
  <si>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</si>
  <si>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</si>
  <si>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</si>
  <si>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</si>
  <si>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</si>
  <si>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</si>
  <si>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</si>
  <si>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</si>
  <si>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</si>
  <si>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</si>
  <si>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</si>
  <si>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</si>
  <si>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</si>
  <si>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</si>
  <si>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</si>
  <si>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</si>
  <si>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</si>
  <si>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</si>
  <si>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</si>
  <si>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</si>
  <si>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</si>
  <si>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</si>
  <si>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</si>
  <si>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</si>
  <si>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</si>
  <si>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</si>
  <si>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</si>
  <si>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</si>
  <si>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</si>
  <si>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</si>
  <si>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</si>
  <si>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</si>
  <si>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</si>
  <si>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</si>
  <si>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</si>
  <si>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</si>
  <si>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</si>
  <si>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</si>
  <si>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</si>
  <si>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</si>
  <si>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</si>
  <si>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</si>
  <si>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</si>
  <si>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</si>
  <si>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</si>
  <si>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</si>
  <si>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</si>
  <si>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</si>
  <si>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</si>
  <si>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</si>
  <si>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</si>
  <si>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</si>
  <si>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</si>
  <si>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</si>
  <si>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</si>
  <si>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</si>
  <si>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</si>
  <si>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</si>
  <si>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</si>
  <si>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</si>
  <si>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</si>
  <si>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</si>
  <si>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</si>
  <si>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</si>
  <si>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</si>
  <si>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</si>
  <si>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</si>
  <si>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</si>
  <si>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</si>
  <si>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</si>
  <si>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</si>
  <si>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</si>
  <si>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</si>
  <si>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</si>
  <si>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</si>
  <si>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</si>
  <si>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</si>
  <si>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</si>
  <si>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</si>
  <si>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</si>
  <si>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</si>
  <si>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</si>
  <si>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</si>
  <si>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</si>
  <si>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</si>
  <si>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</si>
  <si>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</si>
  <si>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</si>
  <si>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</si>
  <si>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</si>
  <si>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</si>
  <si>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</si>
  <si>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</si>
  <si>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</si>
  <si>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</si>
  <si>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</si>
  <si>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</si>
  <si>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</si>
  <si>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</si>
  <si>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</si>
  <si>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</si>
  <si>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</si>
  <si>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</si>
  <si>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</si>
  <si>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</si>
  <si>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</si>
  <si>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</si>
  <si>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</si>
  <si>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</si>
  <si>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</si>
  <si>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</si>
  <si>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</si>
  <si>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</si>
  <si>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</si>
  <si>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</si>
  <si>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</si>
  <si>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</si>
  <si>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</si>
  <si>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</si>
  <si>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</si>
  <si>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</si>
  <si>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</si>
  <si>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</si>
  <si>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</si>
  <si>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</si>
  <si>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</si>
  <si>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</si>
  <si>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</si>
  <si>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</si>
  <si>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</si>
  <si>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</si>
  <si>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</si>
  <si>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</si>
  <si>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</si>
  <si>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</si>
  <si>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</si>
  <si>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</si>
  <si>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</si>
  <si>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</si>
  <si>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</si>
  <si>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</si>
  <si>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</si>
  <si>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</si>
  <si>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</si>
  <si>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</si>
  <si>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</si>
  <si>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</si>
  <si>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</si>
  <si>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</si>
  <si>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</si>
  <si>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</si>
  <si>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</si>
  <si>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</si>
  <si>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</si>
  <si>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</si>
  <si>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</si>
  <si>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</si>
  <si>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</si>
  <si>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</si>
  <si>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</si>
  <si>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</si>
  <si>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</si>
  <si>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</si>
  <si>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</si>
  <si>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</si>
  <si>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</si>
  <si>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</si>
  <si>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</si>
  <si>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</si>
  <si>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</si>
  <si>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</si>
  <si>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</si>
  <si>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</si>
  <si>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</si>
  <si>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</si>
  <si>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</si>
  <si>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</si>
  <si>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</si>
  <si>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</si>
  <si>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</si>
  <si>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</si>
  <si>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</si>
  <si>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</si>
  <si>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</si>
  <si>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</si>
  <si>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</si>
  <si>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</si>
  <si>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</si>
  <si>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</si>
  <si>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</si>
  <si>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</si>
  <si>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</si>
  <si>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</si>
  <si>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</si>
  <si>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</si>
  <si>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</si>
  <si>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</si>
  <si>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</si>
  <si>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</si>
  <si>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</si>
  <si>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</si>
  <si>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</si>
  <si>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</si>
  <si>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</si>
  <si>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</si>
  <si>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</si>
  <si>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</si>
  <si>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</si>
  <si>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</si>
  <si>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</si>
  <si>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</si>
  <si>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</si>
  <si>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</si>
  <si>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</si>
  <si>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</si>
  <si>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</si>
  <si>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</si>
  <si>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</si>
  <si>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</si>
  <si>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</si>
  <si>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</si>
  <si>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</si>
  <si>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</si>
  <si>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</si>
  <si>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</si>
  <si>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</si>
  <si>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</si>
  <si>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</si>
  <si>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</si>
  <si>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</si>
  <si>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</si>
  <si>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</si>
  <si>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</si>
  <si>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</si>
  <si>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</si>
  <si>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</si>
  <si>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</si>
  <si>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</si>
  <si>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</si>
  <si>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</si>
  <si>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</si>
  <si>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</si>
  <si>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</si>
  <si>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</si>
  <si>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</si>
  <si>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</si>
  <si>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</si>
  <si>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</si>
  <si>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</si>
  <si>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</si>
  <si>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</si>
  <si>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</si>
  <si>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</si>
  <si>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</si>
  <si>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</si>
  <si>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</si>
  <si>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</si>
  <si>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</si>
  <si>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</si>
  <si>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</si>
  <si>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</si>
  <si>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</si>
  <si>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</si>
  <si>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</si>
  <si>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</si>
  <si>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</si>
  <si>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</si>
  <si>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</si>
  <si>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</si>
  <si>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</si>
  <si>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</si>
  <si>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</si>
  <si>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</si>
  <si>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</si>
  <si>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</si>
  <si>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</si>
  <si>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</si>
  <si>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</si>
  <si>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</si>
  <si>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</si>
  <si>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</si>
  <si>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</si>
  <si>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</si>
  <si>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</si>
  <si>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</si>
  <si>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</si>
  <si>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</si>
  <si>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</si>
  <si>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</si>
  <si>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</si>
  <si>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</si>
  <si>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</si>
  <si>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</si>
  <si>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</si>
  <si>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</si>
  <si>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</si>
  <si>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</si>
  <si>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</si>
  <si>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</si>
  <si>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</si>
  <si>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</si>
  <si>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</si>
  <si>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</si>
  <si>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</si>
  <si>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</si>
  <si>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</si>
  <si>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</si>
  <si>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</si>
  <si>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</si>
  <si>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</si>
  <si>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</si>
  <si>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</si>
  <si>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</si>
  <si>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</si>
  <si>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</si>
  <si>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</si>
  <si>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</si>
  <si>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</si>
  <si>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</si>
  <si>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</si>
  <si>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</si>
  <si>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</si>
  <si>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</si>
  <si>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</si>
  <si>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</si>
  <si>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</si>
  <si>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</si>
  <si>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</si>
  <si>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</si>
  <si>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</si>
  <si>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</si>
  <si>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</si>
  <si>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</si>
  <si>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</si>
  <si>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</si>
  <si>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</si>
  <si>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</si>
  <si>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</si>
  <si>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</si>
  <si>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</si>
  <si>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</si>
  <si>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</si>
  <si>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</si>
  <si>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</si>
  <si>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</si>
  <si>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</si>
  <si>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</si>
  <si>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</si>
  <si>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</si>
  <si>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</si>
  <si>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</si>
  <si>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</si>
  <si>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</si>
  <si>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</si>
  <si>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</si>
  <si>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</si>
  <si>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</si>
  <si>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</si>
  <si>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</si>
  <si>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</si>
  <si>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</si>
  <si>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</si>
  <si>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</si>
  <si>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</si>
  <si>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</si>
  <si>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</si>
  <si>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</si>
  <si>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</si>
  <si>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</si>
  <si>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</si>
  <si>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</si>
  <si>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</si>
  <si>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</si>
  <si>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</si>
  <si>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</si>
  <si>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</si>
  <si>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</si>
  <si>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</si>
  <si>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</si>
  <si>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</si>
  <si>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</si>
  <si>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</si>
  <si>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</si>
  <si>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</si>
  <si>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</si>
  <si>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</si>
  <si>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</si>
  <si>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</si>
  <si>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</si>
  <si>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</si>
  <si>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</si>
  <si>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</si>
  <si>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</si>
  <si>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</si>
  <si>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</si>
  <si>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</si>
  <si>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</si>
  <si>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</si>
  <si>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</si>
  <si>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</si>
  <si>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</si>
  <si>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</si>
  <si>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</si>
  <si>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</si>
  <si>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</si>
  <si>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</si>
  <si>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</si>
  <si>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</si>
  <si>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</si>
  <si>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</si>
  <si>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</si>
  <si>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</si>
  <si>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</si>
  <si>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</si>
  <si>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</si>
  <si>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</si>
  <si>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</si>
  <si>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</si>
  <si>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</si>
  <si>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</si>
  <si>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</si>
  <si>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</si>
  <si>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</si>
  <si>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</si>
  <si>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</si>
  <si>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</si>
  <si>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</si>
  <si>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</si>
  <si>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</si>
  <si>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</si>
  <si>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</si>
  <si>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</si>
  <si>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</si>
  <si>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</si>
  <si>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</si>
  <si>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</si>
  <si>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</si>
  <si>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</si>
  <si>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</si>
  <si>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</si>
  <si>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</si>
  <si>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</si>
  <si>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</si>
  <si>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</si>
  <si>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</si>
  <si>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</si>
  <si>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</si>
  <si>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</si>
  <si>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</si>
  <si>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</si>
  <si>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</si>
  <si>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</si>
  <si>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</si>
  <si>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</si>
  <si>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</si>
  <si>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</si>
  <si>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</si>
  <si>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</si>
  <si>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</si>
  <si>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</si>
  <si>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</si>
  <si>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</si>
  <si>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</si>
  <si>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</si>
  <si>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</si>
  <si>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</si>
  <si>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</si>
  <si>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</si>
  <si>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</si>
  <si>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</si>
  <si>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</si>
  <si>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</si>
  <si>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</si>
  <si>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</si>
  <si>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</si>
  <si>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</si>
  <si>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</si>
  <si>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</si>
  <si>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</si>
  <si>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</si>
  <si>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</si>
  <si>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</si>
  <si>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</si>
  <si>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</si>
  <si>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</si>
  <si>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</si>
  <si>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</si>
  <si>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</si>
  <si>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</si>
  <si>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</si>
  <si>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</si>
  <si>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</si>
  <si>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</si>
  <si>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</si>
  <si>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</si>
  <si>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</si>
  <si>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</si>
  <si>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</si>
  <si>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</si>
  <si>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</si>
  <si>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</si>
  <si>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</si>
  <si>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</si>
  <si>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</si>
  <si>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</si>
  <si>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</si>
  <si>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</si>
  <si>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</si>
  <si>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</si>
  <si>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</si>
  <si>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</si>
  <si>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</si>
  <si>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</si>
  <si>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</si>
  <si>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</si>
  <si>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</si>
  <si>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</si>
  <si>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</si>
  <si>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</si>
  <si>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</si>
  <si>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</si>
  <si>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</si>
  <si>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</si>
  <si>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</si>
  <si>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</si>
  <si>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</si>
  <si>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</si>
  <si>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</si>
  <si>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</si>
  <si>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</si>
  <si>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</si>
  <si>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</si>
  <si>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</si>
  <si>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</si>
  <si>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</si>
  <si>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</si>
  <si>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</si>
  <si>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</si>
  <si>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</si>
  <si>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</si>
  <si>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</si>
  <si>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</si>
  <si>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</si>
  <si>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</si>
  <si>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</si>
  <si>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</si>
  <si>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</si>
  <si>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</si>
  <si>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</si>
  <si>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</si>
  <si>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</si>
  <si>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</si>
  <si>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</si>
  <si>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</si>
  <si>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</si>
  <si>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</si>
  <si>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</si>
  <si>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</si>
  <si>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</si>
  <si>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</si>
  <si>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</si>
  <si>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</si>
  <si>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</si>
  <si>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</si>
  <si>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</si>
  <si>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</si>
  <si>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</si>
  <si>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</si>
  <si>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</si>
  <si>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</si>
  <si>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</si>
  <si>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</si>
  <si>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</si>
  <si>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</si>
  <si>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</si>
  <si>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</si>
  <si>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</si>
  <si>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</si>
  <si>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</si>
  <si>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</si>
  <si>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</si>
  <si>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</si>
  <si>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</si>
  <si>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</si>
  <si>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</si>
  <si>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</si>
  <si>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</si>
  <si>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</si>
  <si>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</si>
  <si>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</si>
  <si>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</si>
  <si>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</si>
  <si>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</si>
  <si>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</si>
  <si>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</si>
  <si>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</si>
  <si>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</si>
  <si>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</si>
  <si>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</si>
  <si>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</si>
  <si>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</si>
  <si>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</si>
  <si>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</si>
  <si>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</si>
  <si>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</si>
  <si>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</si>
  <si>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</si>
  <si>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</si>
  <si>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</si>
  <si>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</si>
  <si>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</si>
  <si>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</si>
  <si>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</si>
  <si>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</si>
  <si>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</si>
  <si>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</si>
  <si>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</si>
  <si>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</si>
  <si>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</si>
  <si>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</si>
  <si>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</si>
  <si>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</si>
  <si>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</si>
  <si>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</si>
  <si>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</si>
  <si>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</si>
  <si>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</si>
  <si>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</si>
  <si>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</si>
  <si>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</si>
  <si>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</si>
  <si>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</si>
  <si>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</si>
  <si>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</si>
  <si>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</si>
  <si>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</si>
  <si>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</si>
  <si>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</si>
  <si>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</si>
  <si>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</si>
  <si>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</si>
  <si>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</si>
  <si>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</si>
  <si>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</si>
  <si>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</si>
  <si>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</si>
  <si>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</si>
  <si>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</si>
  <si>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</si>
  <si>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</si>
  <si>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</si>
  <si>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</si>
  <si>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</si>
  <si>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</si>
  <si>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</si>
  <si>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</si>
  <si>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</si>
  <si>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</si>
  <si>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</si>
  <si>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</si>
  <si>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</si>
  <si>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</si>
  <si>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</si>
  <si>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</si>
  <si>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</si>
  <si>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</si>
  <si>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</si>
  <si>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</si>
  <si>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</si>
  <si>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</si>
  <si>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</si>
  <si>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</si>
  <si>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</si>
  <si>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</si>
  <si>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</si>
  <si>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</si>
  <si>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</si>
  <si>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</si>
  <si>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</si>
  <si>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</si>
  <si>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</si>
  <si>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</si>
  <si>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</si>
  <si>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</si>
  <si>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</si>
  <si>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</si>
  <si>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</si>
  <si>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</si>
  <si>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</si>
  <si>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</si>
  <si>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</si>
  <si>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</si>
  <si>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</si>
  <si>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</si>
  <si>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</si>
  <si>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</si>
  <si>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</si>
  <si>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</si>
  <si>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</si>
  <si>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</si>
  <si>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</si>
  <si>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</si>
  <si>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</si>
  <si>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</si>
  <si>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</si>
  <si>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</si>
  <si>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</si>
  <si>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</si>
  <si>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</si>
  <si>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</si>
  <si>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</si>
  <si>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</si>
  <si>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</si>
  <si>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</si>
  <si>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</si>
  <si>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</si>
  <si>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</si>
  <si>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</si>
  <si>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</si>
  <si>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</si>
  <si>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</si>
  <si>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</si>
  <si>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</si>
  <si>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</si>
  <si>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</si>
  <si>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</si>
  <si>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</si>
  <si>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</si>
  <si>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</si>
  <si>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</si>
  <si>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</si>
  <si>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</si>
  <si>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</si>
  <si>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</si>
  <si>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</si>
  <si>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</si>
  <si>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</si>
  <si>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</si>
  <si>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</si>
  <si>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</si>
  <si>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</si>
  <si>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</si>
  <si>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</si>
  <si>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</si>
  <si>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</si>
  <si>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</si>
  <si>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</si>
  <si>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</si>
  <si>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</si>
  <si>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</si>
  <si>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</si>
  <si>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</si>
  <si>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</si>
  <si>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</si>
  <si>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</si>
  <si>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</si>
  <si>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</si>
  <si>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</si>
  <si>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</si>
  <si>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</si>
  <si>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</si>
  <si>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</si>
  <si>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</si>
  <si>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</si>
  <si>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</si>
  <si>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</si>
  <si>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</si>
  <si>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</si>
  <si>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</si>
  <si>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</si>
  <si>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</si>
  <si>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</si>
  <si>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</si>
  <si>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</si>
  <si>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</si>
  <si>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</si>
  <si>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</si>
  <si>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</si>
  <si>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</si>
  <si>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</si>
  <si>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</si>
  <si>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</si>
  <si>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</si>
  <si>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</si>
  <si>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</si>
  <si>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</si>
  <si>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</si>
  <si>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</si>
  <si>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</si>
  <si>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</si>
  <si>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</si>
  <si>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</si>
  <si>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</si>
  <si>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</si>
  <si>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</si>
  <si>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</si>
  <si>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</si>
  <si>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</si>
  <si>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</si>
  <si>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</si>
  <si>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</si>
  <si>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</si>
  <si>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</si>
  <si>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</si>
  <si>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</si>
  <si>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</si>
  <si>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</si>
  <si>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</si>
  <si>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</si>
  <si>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</si>
  <si>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</si>
  <si>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</si>
  <si>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</si>
  <si>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</si>
  <si>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</si>
  <si>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</si>
  <si>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</si>
  <si>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</si>
  <si>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</si>
  <si>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</si>
  <si>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</si>
  <si>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</si>
  <si>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</si>
  <si>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</si>
  <si>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</si>
  <si>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</si>
  <si>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</si>
  <si>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</si>
  <si>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</si>
  <si>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</si>
  <si>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</si>
  <si>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</si>
  <si>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</si>
  <si>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</si>
  <si>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</si>
  <si>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</si>
  <si>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</si>
  <si>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</si>
  <si>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</si>
  <si>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</si>
  <si>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</si>
  <si>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</si>
  <si>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</si>
  <si>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</si>
  <si>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</si>
  <si>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</si>
  <si>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</si>
  <si>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</si>
  <si>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</si>
  <si>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</si>
  <si>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</si>
  <si>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</si>
  <si>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</si>
  <si>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</si>
  <si>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</si>
  <si>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</si>
  <si>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</si>
  <si>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</si>
  <si>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</si>
  <si>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</si>
  <si>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</si>
  <si>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</si>
  <si>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</si>
  <si>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</si>
  <si>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</si>
  <si>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</si>
  <si>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</si>
  <si>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</si>
  <si>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</si>
  <si>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</si>
  <si>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</si>
  <si>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</si>
  <si>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</si>
  <si>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</si>
  <si>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</si>
  <si>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</si>
  <si>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</si>
  <si>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</si>
  <si>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</si>
  <si>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</si>
  <si>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</si>
  <si>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</si>
  <si>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</si>
  <si>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</si>
  <si>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</si>
  <si>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</si>
  <si>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</si>
  <si>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</si>
  <si>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</si>
  <si>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</si>
  <si>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</si>
  <si>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</si>
  <si>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</si>
  <si>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</si>
  <si>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</si>
  <si>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</si>
  <si>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</si>
  <si>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</si>
  <si>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</si>
  <si>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</si>
  <si>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</si>
  <si>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</si>
  <si>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</si>
  <si>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</si>
  <si>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</si>
  <si>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</si>
  <si>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</si>
  <si>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</si>
  <si>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</si>
  <si>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</si>
  <si>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</si>
  <si>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</si>
  <si>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</si>
  <si>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</si>
  <si>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</si>
  <si>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</si>
  <si>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</si>
  <si>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</si>
  <si>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</si>
  <si>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</si>
  <si>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</si>
  <si>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</si>
  <si>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</si>
  <si>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</si>
  <si>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</si>
  <si>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</si>
  <si>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</si>
  <si>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</si>
  <si>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</si>
  <si>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</si>
  <si>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</si>
  <si>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</si>
  <si>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</si>
  <si>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</si>
  <si>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</si>
  <si>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</si>
  <si>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</si>
  <si>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</si>
  <si>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</si>
  <si>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</si>
  <si>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</si>
  <si>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</si>
  <si>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</si>
  <si>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</si>
  <si>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</si>
  <si>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</si>
  <si>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</si>
  <si>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</si>
  <si>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</si>
  <si>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</si>
  <si>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</si>
  <si>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</si>
  <si>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</si>
  <si>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</si>
  <si>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</si>
  <si>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</si>
  <si>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</si>
  <si>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</si>
  <si>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</si>
  <si>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</si>
  <si>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</si>
  <si>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</si>
  <si>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</si>
  <si>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</si>
  <si>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</si>
  <si>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</si>
  <si>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</si>
  <si>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</si>
  <si>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</si>
  <si>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</si>
  <si>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</si>
  <si>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</si>
  <si>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</si>
  <si>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</si>
  <si>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</si>
  <si>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</si>
  <si>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</si>
  <si>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</si>
  <si>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</si>
  <si>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</si>
  <si>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</si>
  <si>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</si>
  <si>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</si>
  <si>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</si>
  <si>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</si>
  <si>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</si>
  <si>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</si>
  <si>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</si>
  <si>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</si>
  <si>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</si>
  <si>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</si>
  <si>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</si>
  <si>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</si>
  <si>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</si>
  <si>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</si>
  <si>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</si>
  <si>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</si>
  <si>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</si>
  <si>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</si>
  <si>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</si>
  <si>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</si>
  <si>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</si>
  <si>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</si>
  <si>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</si>
  <si>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</si>
  <si>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</si>
  <si>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</si>
  <si>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</si>
  <si>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</si>
  <si>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</si>
  <si>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</si>
  <si>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</si>
  <si>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</si>
  <si>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</si>
  <si>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</si>
  <si>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</si>
  <si>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</si>
  <si>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</si>
  <si>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</si>
  <si>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</si>
  <si>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</si>
  <si>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</si>
  <si>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</si>
  <si>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</si>
  <si>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</si>
  <si>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</si>
  <si>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</si>
  <si>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</si>
  <si>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</si>
  <si>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</si>
  <si>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</si>
  <si>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</si>
  <si>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</si>
  <si>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</si>
  <si>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</si>
  <si>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</si>
  <si>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</si>
  <si>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</si>
  <si>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</si>
  <si>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</si>
  <si>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</si>
  <si>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</si>
  <si>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</si>
  <si>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</si>
  <si>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</si>
  <si>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</si>
  <si>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</si>
  <si>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</si>
  <si>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</si>
  <si>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</si>
  <si>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</si>
  <si>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</si>
  <si>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</si>
  <si>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</si>
  <si>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</si>
  <si>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</si>
  <si>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</si>
  <si>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</si>
  <si>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</si>
  <si>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</si>
  <si>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</si>
  <si>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</si>
  <si>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</si>
  <si>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</si>
  <si>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</si>
  <si>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</si>
  <si>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</si>
  <si>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</si>
  <si>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</si>
  <si>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</si>
  <si>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</si>
  <si>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</si>
  <si>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</si>
  <si>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</si>
  <si>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</si>
  <si>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</si>
  <si>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</si>
  <si>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</si>
  <si>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</si>
  <si>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</si>
  <si>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</si>
  <si>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</si>
  <si>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</si>
  <si>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</si>
  <si>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</si>
  <si>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</si>
  <si>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</si>
  <si>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</si>
  <si>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</si>
  <si>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</si>
  <si>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</si>
  <si>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</si>
  <si>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</si>
  <si>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</si>
  <si>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</si>
  <si>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</si>
  <si>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</si>
  <si>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</si>
  <si>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</si>
  <si>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</si>
  <si>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</si>
  <si>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</si>
  <si>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</si>
  <si>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</si>
  <si>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</si>
  <si>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</si>
  <si>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</si>
  <si>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</si>
  <si>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</si>
  <si>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</si>
  <si>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</si>
  <si>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</si>
  <si>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</si>
  <si>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</si>
  <si>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</si>
  <si>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</si>
  <si>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</si>
  <si>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</si>
  <si>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</si>
  <si>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</si>
  <si>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</si>
  <si>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</si>
  <si>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</si>
  <si>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</si>
  <si>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</si>
  <si>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</si>
  <si>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</si>
  <si>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</si>
  <si>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</si>
  <si>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</si>
  <si>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</si>
  <si>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</si>
  <si>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</si>
  <si>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</si>
  <si>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</si>
  <si>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</si>
  <si>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</si>
  <si>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</si>
  <si>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</si>
  <si>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</si>
  <si>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</si>
  <si>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</si>
  <si>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</si>
  <si>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</si>
  <si>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</si>
  <si>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</si>
  <si>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</si>
  <si>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</si>
  <si>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</si>
  <si>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</si>
  <si>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</si>
  <si>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</si>
  <si>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</si>
  <si>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</si>
  <si>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</si>
  <si>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</si>
  <si>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</si>
  <si>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</si>
  <si>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</si>
  <si>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</si>
  <si>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</si>
  <si>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</si>
  <si>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</si>
  <si>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</si>
  <si>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</si>
  <si>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</si>
  <si>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</si>
  <si>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</si>
  <si>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</si>
  <si>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</si>
  <si>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</si>
  <si>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</si>
  <si>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</si>
  <si>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</si>
  <si>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</si>
  <si>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</si>
  <si>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</si>
  <si>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</si>
  <si>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</si>
  <si>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</si>
  <si>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</si>
  <si>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</si>
  <si>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</si>
  <si>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</si>
  <si>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</si>
  <si>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</si>
  <si>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</si>
  <si>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</si>
  <si>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</si>
  <si>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</si>
  <si>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</si>
  <si>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</si>
  <si>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</si>
  <si>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</si>
  <si>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</si>
  <si>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</si>
  <si>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</si>
  <si>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</si>
  <si>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</si>
  <si>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</si>
  <si>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</si>
  <si>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</si>
  <si>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</si>
  <si>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</si>
  <si>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</si>
  <si>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</si>
  <si>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</si>
  <si>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</si>
  <si>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</si>
  <si>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</si>
  <si>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</si>
  <si>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</si>
  <si>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</si>
  <si>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</si>
  <si>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</si>
  <si>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</si>
  <si>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</si>
  <si>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</si>
  <si>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</si>
  <si>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</si>
  <si>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</si>
  <si>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</si>
  <si>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</si>
  <si>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</si>
  <si>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</si>
  <si>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</si>
  <si>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</si>
  <si>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</si>
  <si>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</si>
  <si>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</si>
  <si>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</si>
  <si>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</si>
  <si>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</si>
  <si>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</si>
  <si>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</si>
  <si>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</si>
  <si>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</si>
  <si>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</si>
  <si>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</si>
  <si>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</si>
  <si>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</si>
  <si>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</si>
  <si>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</si>
  <si>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</si>
  <si>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</si>
  <si>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</si>
  <si>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</si>
  <si>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</si>
  <si>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</si>
  <si>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</si>
  <si>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</si>
  <si>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</si>
  <si>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</si>
  <si>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</si>
  <si>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</si>
  <si>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</si>
  <si>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</si>
  <si>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</si>
  <si>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</si>
  <si>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</si>
  <si>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</si>
  <si>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</si>
  <si>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</si>
  <si>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</si>
  <si>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</si>
  <si>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</si>
  <si>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</si>
  <si>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</si>
  <si>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</si>
  <si>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</si>
  <si>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</si>
  <si>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</si>
  <si>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</si>
  <si>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</si>
  <si>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</si>
  <si>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</si>
  <si>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</si>
  <si>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</si>
  <si>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</si>
  <si>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</si>
  <si>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</si>
  <si>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</si>
  <si>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</si>
  <si>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</si>
  <si>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</si>
  <si>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</si>
  <si>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</si>
  <si>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</si>
  <si>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</si>
  <si>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</si>
  <si>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</si>
  <si>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</si>
  <si>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</si>
  <si>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</si>
  <si>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</si>
  <si>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</si>
  <si>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</si>
  <si>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</si>
  <si>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</si>
  <si>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</si>
  <si>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</si>
  <si>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</si>
  <si>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</si>
  <si>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</si>
  <si>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</si>
  <si>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</si>
  <si>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</si>
  <si>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</si>
  <si>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</si>
  <si>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</si>
  <si>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</si>
  <si>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</si>
  <si>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</si>
  <si>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</si>
  <si>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</si>
  <si>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</si>
  <si>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</si>
  <si>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</si>
  <si>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</si>
  <si>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</si>
  <si>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</si>
  <si>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</si>
  <si>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</si>
  <si>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</si>
  <si>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</si>
  <si>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</si>
  <si>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</si>
  <si>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</si>
  <si>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</si>
  <si>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</si>
  <si>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</si>
  <si>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</si>
  <si>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</si>
  <si>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</si>
  <si>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</si>
  <si>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</si>
  <si>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</si>
  <si>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</si>
  <si>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</si>
  <si>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</si>
  <si>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</si>
  <si>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</si>
  <si>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</si>
  <si>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</si>
  <si>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</si>
  <si>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</si>
  <si>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</si>
  <si>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</si>
  <si>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</si>
  <si>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</si>
  <si>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</si>
  <si>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</si>
  <si>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</si>
  <si>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</si>
  <si>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</si>
  <si>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</si>
  <si>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</si>
  <si>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</si>
  <si>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</si>
  <si>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</si>
  <si>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</si>
  <si>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</si>
  <si>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</si>
  <si>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</si>
  <si>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</si>
  <si>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</si>
  <si>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</si>
  <si>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</si>
  <si>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</si>
  <si>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</si>
  <si>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</si>
  <si>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</si>
  <si>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</si>
  <si>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</si>
  <si>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</si>
  <si>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</si>
  <si>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</si>
  <si>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</si>
  <si>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</si>
  <si>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</si>
  <si>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</si>
  <si>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</si>
  <si>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</si>
  <si>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</si>
  <si>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</si>
  <si>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</si>
  <si>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</si>
  <si>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</si>
  <si>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</si>
  <si>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</si>
  <si>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</si>
  <si>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</si>
  <si>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</si>
  <si>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</si>
  <si>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</si>
  <si>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</si>
  <si>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</si>
  <si>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</si>
  <si>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</si>
  <si>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</si>
  <si>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</si>
  <si>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</si>
  <si>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</si>
  <si>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</si>
  <si>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</si>
  <si>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</si>
  <si>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</si>
  <si>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</si>
  <si>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</si>
  <si>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</si>
  <si>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</si>
  <si>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</si>
  <si>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</si>
  <si>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</si>
  <si>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</si>
  <si>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</si>
  <si>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</si>
  <si>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</si>
  <si>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</si>
  <si>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</si>
  <si>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</si>
  <si>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</si>
  <si>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</si>
  <si>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</si>
  <si>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</si>
  <si>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</si>
  <si>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</si>
  <si>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</si>
  <si>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</si>
  <si>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</si>
  <si>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</si>
  <si>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</si>
  <si>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</si>
  <si>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</si>
  <si>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</si>
  <si>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</si>
  <si>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</si>
  <si>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</si>
  <si>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</si>
  <si>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</si>
  <si>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</si>
  <si>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</si>
  <si>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</si>
  <si>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</si>
  <si>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</si>
  <si>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</si>
  <si>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</si>
  <si>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</si>
  <si>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</si>
  <si>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</si>
  <si>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</si>
  <si>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</si>
  <si>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</si>
  <si>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</si>
  <si>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</si>
  <si>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</si>
  <si>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</si>
  <si>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</si>
  <si>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</si>
  <si>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</si>
  <si>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</si>
  <si>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</si>
  <si>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</si>
  <si>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</si>
  <si>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</si>
  <si>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</si>
  <si>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</si>
  <si>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</si>
  <si>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</si>
  <si>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</si>
  <si>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</si>
  <si>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</si>
  <si>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</si>
  <si>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</si>
  <si>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</si>
  <si>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</si>
  <si>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</si>
  <si>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</si>
  <si>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</si>
  <si>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</si>
  <si>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</si>
  <si>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</si>
  <si>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</si>
  <si>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</si>
  <si>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</si>
  <si>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</si>
  <si>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</si>
  <si>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</si>
  <si>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</si>
  <si>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</si>
  <si>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</si>
  <si>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</si>
  <si>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</si>
  <si>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</si>
  <si>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</si>
  <si>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</si>
  <si>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</si>
  <si>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</si>
  <si>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</si>
  <si>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</si>
  <si>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</si>
  <si>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</si>
  <si>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</si>
  <si>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</si>
  <si>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</si>
  <si>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</si>
  <si>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</si>
  <si>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</si>
  <si>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</si>
  <si>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</si>
  <si>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</si>
  <si>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</si>
  <si>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</si>
  <si>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</si>
  <si>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</si>
  <si>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</si>
  <si>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</si>
  <si>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</si>
  <si>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</si>
  <si>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</si>
  <si>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</si>
  <si>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</si>
  <si>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</si>
  <si>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</si>
  <si>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</si>
  <si>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</si>
  <si>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</si>
  <si>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</si>
  <si>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</si>
  <si>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</si>
  <si>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</si>
  <si>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</si>
  <si>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</si>
  <si>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</si>
  <si>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</si>
  <si>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</si>
  <si>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</si>
  <si>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</si>
  <si>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</si>
  <si>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</si>
  <si>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</si>
  <si>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</si>
  <si>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</si>
  <si>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</si>
  <si>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</si>
  <si>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</si>
  <si>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</si>
  <si>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</si>
  <si>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</si>
  <si>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</si>
  <si>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</si>
  <si>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</si>
  <si>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</si>
  <si>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</si>
  <si>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</si>
  <si>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</si>
  <si>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</si>
  <si>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</si>
  <si>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</si>
  <si>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</si>
  <si>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</si>
  <si>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</si>
  <si>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</si>
  <si>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</si>
  <si>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</si>
  <si>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</si>
  <si>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</si>
  <si>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</si>
  <si>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</si>
  <si>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</si>
  <si>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</si>
  <si>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</si>
  <si>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</si>
  <si>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</si>
  <si>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</si>
  <si>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</si>
  <si>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</si>
  <si>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</si>
  <si>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</si>
  <si>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</si>
  <si>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</si>
  <si>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</si>
  <si>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</si>
  <si>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</si>
  <si>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</si>
  <si>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</si>
  <si>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</si>
  <si>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</si>
  <si>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</si>
  <si>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</si>
  <si>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</si>
  <si>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</si>
  <si>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</si>
  <si>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</si>
  <si>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</si>
  <si>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</si>
  <si>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</si>
  <si>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</si>
  <si>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</si>
  <si>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</si>
  <si>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</si>
  <si>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</si>
  <si>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</si>
  <si>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</si>
  <si>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</si>
  <si>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</si>
  <si>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</si>
  <si>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</si>
  <si>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</si>
  <si>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</si>
  <si>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</si>
  <si>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</si>
  <si>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</si>
  <si>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</si>
  <si>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</si>
  <si>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</si>
  <si>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</si>
  <si>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</si>
  <si>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</si>
  <si>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</si>
  <si>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</si>
  <si>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</si>
  <si>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</si>
  <si>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</si>
  <si>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</si>
  <si>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</si>
  <si>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</si>
  <si>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</si>
  <si>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</si>
  <si>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</si>
  <si>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</si>
  <si>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</si>
  <si>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</si>
  <si>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</si>
  <si>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</si>
  <si>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</si>
  <si>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</si>
  <si>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</si>
  <si>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</si>
  <si>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</si>
  <si>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</si>
  <si>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</si>
  <si>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</si>
  <si>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</si>
  <si>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</si>
  <si>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</si>
  <si>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</si>
  <si>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</si>
  <si>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</si>
  <si>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</si>
  <si>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</si>
  <si>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</si>
  <si>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</si>
  <si>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</si>
  <si>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</si>
  <si>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</si>
  <si>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</si>
  <si>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</si>
  <si>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</si>
  <si>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</si>
  <si>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</si>
  <si>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</si>
  <si>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</si>
  <si>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</si>
  <si>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</si>
  <si>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</si>
  <si>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</si>
  <si>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</si>
  <si>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</si>
  <si>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</si>
  <si>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</si>
  <si>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</si>
  <si>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</si>
  <si>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</si>
  <si>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</si>
  <si>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</si>
  <si>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</si>
  <si>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</si>
  <si>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</si>
  <si>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</si>
  <si>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</si>
  <si>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</si>
  <si>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</si>
  <si>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</si>
  <si>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</si>
  <si>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</si>
  <si>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</si>
  <si>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</si>
  <si>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</si>
  <si>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</si>
  <si>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</si>
  <si>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</si>
  <si>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</si>
  <si>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</si>
  <si>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</si>
  <si>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</si>
  <si>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</si>
  <si>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</si>
  <si>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</si>
  <si>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</si>
  <si>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</si>
  <si>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</si>
  <si>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</si>
  <si>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</si>
  <si>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</si>
  <si>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</si>
  <si>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</si>
  <si>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</si>
  <si>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</si>
  <si>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</si>
  <si>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</si>
  <si>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</si>
  <si>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</si>
  <si>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</si>
  <si>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</si>
  <si>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</si>
  <si>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</si>
  <si>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</si>
  <si>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</si>
  <si>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</si>
  <si>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</si>
  <si>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</si>
  <si>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</si>
  <si>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</si>
  <si>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</si>
  <si>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</si>
  <si>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</si>
  <si>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</si>
  <si>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</si>
  <si>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</si>
  <si>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</si>
  <si>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</si>
  <si>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</si>
  <si>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</si>
  <si>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</si>
  <si>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</si>
  <si>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</si>
  <si>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</si>
  <si>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</si>
  <si>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</si>
  <si>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</si>
  <si>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</si>
  <si>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</si>
  <si>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</si>
  <si>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</si>
  <si>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</si>
  <si>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</si>
  <si>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</si>
  <si>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</si>
  <si>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</si>
  <si>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</si>
  <si>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</si>
  <si>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</si>
  <si>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</si>
  <si>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</si>
  <si>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</si>
  <si>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</si>
  <si>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</si>
  <si>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</si>
  <si>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</si>
  <si>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</si>
  <si>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</si>
  <si>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</si>
  <si>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</si>
  <si>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</si>
  <si>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</si>
  <si>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</si>
  <si>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</si>
  <si>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</si>
  <si>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</si>
  <si>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</si>
  <si>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</si>
  <si>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</si>
  <si>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</si>
  <si>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</si>
  <si>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</si>
  <si>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</si>
  <si>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</si>
  <si>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</si>
  <si>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</si>
  <si>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</si>
  <si>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</si>
  <si>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</si>
  <si>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</si>
  <si>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</si>
  <si>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</si>
  <si>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</si>
  <si>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</si>
  <si>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</si>
  <si>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</si>
  <si>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</si>
  <si>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</si>
  <si>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</si>
  <si>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</si>
  <si>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</si>
  <si>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</si>
  <si>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</si>
  <si>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</si>
  <si>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</si>
  <si>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</si>
  <si>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</si>
  <si>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</si>
  <si>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</si>
  <si>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</si>
  <si>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</si>
  <si>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</si>
  <si>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</si>
  <si>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</si>
  <si>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</si>
  <si>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</si>
  <si>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</si>
  <si>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</si>
  <si>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</si>
  <si>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</si>
  <si>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</si>
  <si>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</si>
  <si>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</si>
  <si>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</si>
  <si>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</si>
  <si>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</si>
  <si>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</si>
  <si>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</si>
  <si>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</si>
  <si>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</si>
  <si>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</si>
  <si>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</si>
  <si>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</si>
  <si>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</si>
  <si>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</si>
  <si>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</si>
  <si>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</si>
  <si>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</si>
  <si>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</si>
  <si>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</si>
  <si>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</si>
  <si>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</si>
  <si>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</si>
  <si>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</si>
  <si>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</si>
  <si>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</si>
  <si>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</si>
  <si>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</si>
  <si>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</si>
  <si>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</si>
  <si>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</si>
  <si>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</si>
  <si>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</si>
  <si>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</si>
  <si>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</si>
  <si>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</si>
  <si>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</si>
  <si>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</si>
  <si>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</si>
  <si>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</si>
  <si>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</si>
  <si>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</si>
  <si>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</si>
  <si>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</si>
  <si>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</si>
  <si>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</si>
  <si>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</si>
  <si>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</si>
  <si>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</si>
  <si>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</si>
  <si>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</si>
  <si>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</si>
  <si>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</si>
  <si>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</si>
  <si>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</si>
  <si>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</si>
  <si>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</si>
  <si>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</si>
  <si>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</si>
  <si>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</si>
  <si>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</si>
  <si>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</si>
  <si>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</si>
  <si>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</si>
  <si>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</si>
  <si>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</si>
  <si>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</si>
  <si>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</si>
  <si>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</si>
  <si>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</si>
  <si>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</si>
  <si>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</si>
  <si>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</si>
  <si>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</si>
  <si>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</si>
  <si>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</si>
  <si>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</si>
  <si>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</si>
  <si>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</si>
  <si>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</si>
  <si>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</si>
  <si>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</si>
  <si>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</si>
  <si>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</si>
  <si>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</si>
  <si>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</si>
  <si>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</si>
  <si>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</si>
  <si>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</si>
  <si>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</si>
  <si>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</si>
  <si>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</si>
  <si>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</si>
  <si>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</si>
  <si>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</si>
  <si>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</si>
  <si>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</si>
  <si>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</si>
  <si>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</si>
  <si>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</si>
  <si>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</si>
  <si>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</si>
  <si>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</si>
  <si>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</si>
  <si>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</si>
  <si>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</si>
  <si>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</si>
  <si>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</si>
  <si>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</si>
  <si>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</si>
  <si>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</si>
  <si>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</si>
  <si>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</si>
  <si>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</si>
  <si>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</si>
  <si>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</si>
  <si>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</si>
  <si>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</si>
  <si>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</si>
  <si>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</si>
  <si>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</si>
  <si>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</si>
  <si>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</si>
  <si>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</si>
  <si>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</si>
  <si>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</si>
  <si>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</si>
  <si>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</si>
  <si>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</si>
  <si>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</si>
  <si>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</si>
  <si>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</si>
  <si>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</si>
  <si>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</si>
  <si>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</si>
  <si>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</si>
  <si>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</si>
  <si>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</si>
  <si>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</si>
  <si>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</si>
  <si>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</si>
  <si>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</si>
  <si>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</si>
  <si>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</si>
  <si>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</si>
  <si>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</si>
  <si>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</si>
  <si>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</si>
  <si>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</si>
  <si>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</si>
  <si>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</si>
  <si>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</si>
  <si>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</si>
  <si>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</si>
  <si>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</si>
  <si>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</si>
  <si>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</si>
  <si>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</si>
  <si>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</si>
  <si>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</si>
  <si>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</si>
  <si>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</si>
  <si>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</si>
  <si>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</si>
  <si>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</si>
  <si>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</si>
  <si>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</si>
  <si>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</si>
  <si>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</si>
  <si>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</si>
  <si>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</si>
  <si>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</si>
  <si>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</si>
  <si>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</si>
  <si>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</si>
  <si>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</si>
  <si>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</si>
  <si>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</si>
  <si>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</si>
  <si>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</si>
  <si>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</si>
  <si>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</si>
  <si>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</si>
  <si>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</si>
  <si>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</si>
  <si>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</si>
  <si>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</si>
  <si>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</si>
  <si>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</si>
  <si>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</si>
  <si>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</si>
  <si>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</si>
  <si>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</si>
  <si>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</si>
  <si>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</si>
  <si>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</si>
  <si>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</si>
  <si>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</si>
  <si>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</si>
  <si>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</si>
  <si>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</si>
  <si>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</si>
  <si>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</si>
  <si>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</si>
  <si>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</si>
  <si>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</si>
  <si>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</si>
  <si>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</si>
  <si>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</si>
  <si>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</si>
  <si>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</si>
  <si>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</si>
  <si>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</si>
  <si>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</si>
  <si>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</si>
  <si>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</si>
  <si>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</si>
  <si>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</si>
  <si>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</si>
  <si>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</si>
  <si>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</si>
  <si>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</si>
  <si>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</si>
  <si>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</si>
  <si>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</si>
  <si>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</si>
  <si>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</si>
  <si>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</si>
  <si>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</si>
  <si>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</si>
  <si>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</si>
  <si>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</si>
  <si>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</si>
  <si>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</si>
  <si>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</si>
  <si>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</si>
  <si>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</si>
  <si>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</si>
  <si>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</si>
  <si>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</si>
  <si>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</si>
  <si>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</si>
  <si>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</si>
  <si>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</si>
  <si>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</si>
  <si>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</si>
  <si>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</si>
  <si>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</si>
  <si>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</si>
  <si>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</si>
  <si>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</si>
  <si>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</si>
  <si>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</si>
  <si>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</si>
  <si>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</si>
  <si>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</si>
  <si>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</si>
  <si>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</si>
  <si>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</si>
  <si>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</si>
  <si>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</si>
  <si>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</si>
  <si>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</si>
  <si>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</si>
  <si>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</si>
  <si>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</si>
  <si>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</si>
  <si>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</si>
  <si>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</si>
  <si>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</si>
  <si>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</si>
  <si>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</si>
  <si>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</si>
  <si>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</si>
  <si>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</si>
  <si>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</si>
  <si>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</si>
  <si>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</si>
  <si>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</si>
  <si>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</si>
  <si>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</si>
  <si>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</si>
  <si>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</si>
  <si>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</si>
  <si>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</si>
  <si>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</si>
  <si>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</si>
  <si>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</si>
  <si>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</si>
  <si>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</si>
  <si>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</si>
  <si>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</si>
  <si>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</si>
  <si>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</si>
  <si>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</si>
  <si>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</si>
  <si>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</si>
  <si>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</si>
  <si>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</si>
  <si>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</si>
  <si>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</si>
  <si>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</si>
  <si>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</si>
  <si>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</si>
  <si>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</si>
  <si>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</si>
  <si>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</si>
  <si>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</si>
  <si>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</si>
  <si>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</si>
  <si>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</si>
  <si>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</si>
  <si>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</si>
  <si>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</si>
  <si>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</si>
  <si>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</si>
  <si>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</si>
  <si>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</si>
  <si>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</si>
  <si>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</si>
  <si>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</si>
  <si>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</si>
  <si>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</si>
  <si>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</si>
  <si>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</si>
  <si>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</si>
  <si>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</si>
  <si>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</si>
  <si>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</si>
  <si>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</si>
  <si>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</si>
  <si>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</si>
  <si>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</si>
  <si>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</si>
  <si>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</si>
  <si>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</si>
  <si>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</si>
  <si>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</si>
  <si>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</si>
  <si>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</si>
  <si>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</si>
  <si>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</si>
  <si>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</si>
  <si>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</si>
  <si>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</si>
  <si>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</si>
  <si>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</si>
  <si>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</si>
  <si>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</si>
  <si>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</si>
  <si>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</si>
  <si>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</si>
  <si>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</si>
  <si>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</si>
  <si>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</si>
  <si>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</si>
  <si>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</si>
  <si>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</si>
  <si>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</si>
  <si>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</si>
  <si>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</si>
  <si>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</si>
  <si>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</si>
  <si>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</si>
  <si>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</si>
  <si>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</si>
  <si>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</si>
  <si>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</si>
  <si>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</si>
  <si>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</si>
  <si>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</si>
  <si>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</si>
  <si>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</si>
  <si>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</si>
  <si>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</si>
  <si>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</si>
  <si>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</si>
  <si>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</si>
  <si>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</si>
  <si>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</si>
  <si>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</si>
  <si>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</si>
  <si>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</si>
  <si>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</si>
  <si>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</si>
  <si>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</si>
  <si>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</si>
  <si>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</si>
  <si>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</si>
  <si>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</si>
  <si>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</si>
  <si>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</si>
  <si>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</si>
  <si>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</si>
  <si>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</si>
  <si>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</si>
  <si>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</si>
  <si>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</si>
  <si>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</si>
  <si>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</si>
  <si>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</si>
  <si>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</si>
  <si>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</si>
  <si>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</si>
  <si>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</si>
  <si>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</si>
  <si>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</si>
  <si>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</si>
  <si>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</si>
  <si>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</si>
  <si>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</si>
  <si>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</si>
  <si>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</si>
  <si>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</si>
  <si>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</si>
  <si>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</si>
  <si>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</si>
  <si>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</si>
  <si>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</si>
  <si>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</si>
  <si>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</si>
  <si>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</si>
  <si>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</si>
  <si>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</si>
  <si>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</si>
  <si>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</si>
  <si>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</si>
  <si>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</si>
  <si>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</si>
  <si>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</si>
  <si>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</si>
  <si>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</si>
  <si>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</si>
  <si>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</si>
  <si>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</si>
  <si>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</si>
  <si>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</si>
  <si>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</si>
  <si>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</si>
  <si>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</si>
  <si>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</si>
  <si>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</si>
  <si>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</si>
  <si>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</si>
  <si>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</si>
  <si>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</si>
  <si>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</si>
  <si>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</si>
  <si>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</si>
  <si>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</si>
  <si>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</si>
  <si>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</si>
  <si>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</si>
  <si>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</si>
  <si>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</si>
  <si>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</si>
  <si>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</si>
  <si>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</si>
  <si>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</si>
  <si>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</si>
  <si>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</si>
  <si>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</si>
  <si>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</si>
  <si>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</si>
  <si>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</si>
  <si>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</si>
  <si>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</si>
  <si>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</si>
  <si>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</si>
  <si>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</si>
  <si>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</si>
  <si>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</si>
  <si>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</si>
  <si>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</si>
  <si>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</si>
  <si>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</si>
  <si>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</si>
  <si>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</si>
  <si>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</si>
  <si>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</si>
  <si>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</si>
  <si>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</si>
  <si>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</si>
  <si>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</si>
  <si>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</si>
  <si>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</si>
  <si>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</si>
  <si>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</si>
  <si>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</si>
  <si>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</si>
  <si>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</si>
  <si>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</si>
  <si>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</si>
  <si>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</si>
  <si>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</si>
  <si>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</si>
  <si>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</si>
  <si>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</si>
  <si>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</si>
  <si>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</si>
  <si>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</si>
  <si>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</si>
  <si>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</si>
  <si>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</si>
  <si>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</si>
  <si>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</si>
  <si>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</si>
  <si>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</si>
  <si>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</si>
  <si>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</si>
  <si>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</si>
  <si>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</si>
  <si>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</si>
  <si>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</si>
  <si>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</si>
  <si>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</si>
  <si>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</si>
  <si>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</si>
  <si>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</si>
  <si>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</si>
  <si>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</si>
  <si>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</si>
  <si>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</si>
  <si>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</si>
  <si>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</si>
  <si>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</si>
  <si>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</si>
  <si>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</si>
  <si>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</si>
  <si>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</si>
  <si>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</si>
  <si>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</si>
  <si>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</si>
  <si>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</si>
  <si>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</si>
  <si>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</si>
  <si>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</si>
  <si>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</si>
  <si>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</si>
  <si>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</si>
  <si>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</si>
  <si>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</si>
  <si>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</si>
  <si>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</si>
  <si>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</si>
  <si>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</si>
  <si>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</si>
  <si>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</si>
  <si>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</si>
  <si>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</si>
  <si>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</si>
  <si>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</si>
  <si>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</si>
  <si>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</si>
  <si>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</si>
  <si>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</si>
  <si>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</si>
  <si>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</si>
  <si>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</si>
  <si>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</si>
  <si>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</si>
  <si>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</si>
  <si>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</si>
  <si>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</si>
  <si>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</si>
  <si>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</si>
  <si>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</si>
  <si>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</si>
  <si>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</si>
  <si>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</si>
  <si>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</si>
  <si>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</si>
  <si>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</si>
  <si>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</si>
  <si>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</si>
  <si>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</si>
  <si>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</si>
  <si>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</si>
  <si>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</si>
  <si>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</si>
  <si>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</si>
  <si>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</si>
  <si>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</si>
  <si>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</si>
  <si>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</si>
  <si>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</si>
  <si>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</si>
  <si>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</si>
  <si>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</si>
  <si>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</si>
  <si>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</si>
  <si>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</si>
  <si>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</si>
  <si>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</si>
  <si>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</si>
  <si>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</si>
  <si>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</si>
  <si>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</si>
  <si>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</si>
  <si>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</si>
  <si>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</si>
  <si>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</si>
  <si>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</si>
  <si>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</si>
  <si>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</si>
  <si>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</si>
  <si>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</si>
  <si>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</si>
  <si>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</si>
  <si>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</si>
  <si>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</si>
  <si>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</si>
  <si>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</si>
  <si>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</si>
  <si>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</si>
  <si>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</si>
  <si>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</si>
  <si>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</si>
  <si>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</si>
  <si>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</si>
  <si>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</si>
  <si>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</si>
  <si>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</si>
  <si>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</si>
  <si>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</si>
  <si>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</si>
  <si>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</si>
  <si>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</si>
  <si>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</si>
  <si>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</si>
  <si>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</si>
  <si>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</si>
  <si>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</si>
  <si>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</si>
  <si>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</si>
  <si>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</si>
  <si>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</si>
  <si>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</si>
  <si>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</si>
  <si>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</si>
  <si>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</si>
  <si>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</si>
  <si>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</si>
  <si>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</si>
  <si>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</si>
  <si>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</si>
  <si>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</si>
  <si>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</si>
  <si>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</si>
  <si>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</si>
  <si>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</si>
  <si>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</si>
  <si>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</si>
  <si>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</si>
  <si>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</si>
  <si>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</si>
  <si>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</si>
  <si>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</si>
  <si>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</si>
  <si>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</si>
  <si>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</si>
  <si>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</si>
  <si>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</si>
  <si>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</si>
  <si>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</si>
  <si>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</si>
  <si>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</si>
  <si>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</si>
  <si>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</si>
  <si>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</si>
  <si>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</si>
  <si>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</si>
  <si>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</si>
  <si>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</si>
  <si>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</si>
  <si>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</si>
  <si>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</si>
  <si>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</si>
  <si>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</si>
  <si>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</si>
  <si>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</si>
  <si>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</si>
  <si>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</si>
  <si>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</si>
  <si>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</si>
  <si>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</si>
  <si>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</si>
  <si>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</si>
  <si>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</si>
  <si>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</si>
  <si>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</si>
  <si>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</si>
  <si>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</si>
  <si>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</si>
  <si>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</si>
  <si>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</si>
  <si>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</si>
  <si>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</si>
  <si>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</si>
  <si>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</si>
  <si>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</si>
  <si>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</si>
  <si>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</si>
  <si>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</si>
  <si>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</si>
  <si>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</si>
  <si>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</si>
  <si>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</si>
  <si>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</si>
  <si>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</si>
  <si>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</si>
  <si>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</si>
  <si>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</si>
  <si>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</si>
  <si>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</si>
  <si>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</si>
  <si>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</si>
  <si>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</si>
  <si>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</si>
  <si>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</si>
  <si>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</si>
  <si>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</si>
  <si>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</si>
  <si>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</si>
  <si>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</si>
  <si>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</si>
  <si>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</si>
  <si>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</si>
  <si>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</si>
  <si>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</si>
  <si>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</si>
  <si>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</si>
  <si>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</si>
  <si>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</si>
  <si>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</si>
  <si>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</si>
  <si>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</si>
  <si>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</si>
  <si>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</si>
  <si>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</si>
  <si>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</si>
  <si>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</si>
  <si>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</si>
  <si>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</si>
  <si>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</si>
  <si>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</si>
  <si>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</si>
  <si>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</si>
  <si>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</si>
  <si>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</si>
  <si>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</si>
  <si>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</si>
  <si>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</si>
  <si>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</si>
  <si>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</si>
  <si>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</si>
  <si>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</si>
  <si>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</si>
  <si>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</si>
  <si>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</si>
  <si>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</si>
  <si>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</si>
  <si>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</si>
  <si>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</si>
  <si>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</si>
  <si>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</si>
  <si>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</si>
  <si>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</si>
  <si>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</si>
  <si>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</si>
  <si>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</si>
  <si>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</si>
  <si>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</si>
  <si>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</si>
  <si>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</si>
  <si>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</si>
  <si>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</si>
  <si>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</si>
  <si>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</si>
  <si>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</si>
  <si>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</si>
  <si>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</si>
  <si>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</si>
  <si>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</si>
  <si>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</si>
  <si>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</si>
  <si>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</si>
  <si>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</si>
  <si>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</si>
  <si>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</si>
  <si>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</si>
  <si>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</si>
  <si>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</si>
  <si>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</si>
  <si>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</si>
  <si>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</si>
  <si>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</si>
  <si>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</si>
  <si>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</si>
  <si>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</si>
  <si>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</si>
  <si>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</si>
  <si>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</si>
  <si>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</si>
  <si>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</si>
  <si>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</si>
  <si>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</si>
  <si>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</si>
  <si>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</si>
  <si>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</si>
  <si>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</si>
  <si>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</si>
  <si>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</si>
  <si>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</si>
  <si>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</si>
  <si>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</si>
  <si>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</si>
  <si>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</si>
  <si>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</si>
  <si>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</si>
  <si>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</si>
  <si>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</si>
  <si>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</si>
  <si>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</si>
  <si>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</si>
  <si>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</si>
  <si>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</si>
  <si>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</si>
  <si>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</si>
  <si>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</si>
  <si>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</si>
  <si>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</si>
  <si>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</si>
  <si>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</si>
  <si>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</si>
  <si>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</si>
  <si>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</si>
  <si>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</si>
  <si>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</si>
  <si>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</si>
  <si>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</si>
  <si>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</si>
  <si>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</si>
  <si>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</si>
  <si>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</si>
  <si>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</si>
  <si>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</si>
  <si>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</si>
  <si>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</si>
  <si>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</si>
  <si>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</si>
  <si>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</si>
  <si>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</si>
  <si>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</si>
  <si>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</si>
  <si>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</si>
  <si>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</si>
  <si>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</si>
  <si>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</si>
  <si>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</si>
  <si>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</si>
  <si>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</si>
  <si>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</si>
  <si>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</si>
  <si>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</si>
  <si>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</si>
  <si>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</si>
  <si>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</si>
  <si>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</si>
  <si>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</si>
  <si>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</si>
  <si>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</si>
  <si>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</si>
  <si>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</si>
  <si>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</si>
  <si>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</si>
  <si>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</si>
  <si>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</si>
  <si>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</si>
  <si>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</si>
  <si>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</si>
  <si>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</si>
  <si>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</si>
  <si>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</si>
  <si>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</si>
  <si>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</si>
  <si>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</si>
  <si>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</si>
  <si>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</si>
  <si>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</si>
  <si>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</si>
  <si>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</si>
  <si>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</si>
  <si>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</si>
  <si>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</si>
  <si>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</si>
  <si>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</si>
  <si>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</si>
  <si>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</si>
  <si>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</si>
  <si>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</si>
  <si>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</si>
  <si>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</si>
  <si>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</si>
  <si>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</si>
  <si>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</si>
  <si>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</si>
  <si>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</si>
  <si>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</si>
  <si>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</si>
  <si>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</si>
  <si>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</si>
  <si>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</si>
  <si>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</si>
  <si>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</si>
  <si>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</si>
  <si>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</si>
  <si>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</si>
  <si>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</si>
  <si>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</si>
  <si>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</si>
  <si>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</si>
  <si>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</si>
  <si>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</si>
  <si>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</si>
  <si>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</si>
  <si>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</si>
  <si>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</si>
  <si>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</si>
  <si>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</si>
  <si>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</si>
  <si>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</si>
  <si>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</si>
  <si>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</si>
  <si>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</si>
  <si>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</si>
  <si>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</si>
  <si>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</si>
  <si>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</si>
  <si>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</si>
  <si>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</si>
  <si>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</si>
  <si>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</si>
  <si>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</si>
  <si>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</si>
  <si>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</si>
  <si>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</si>
  <si>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</si>
  <si>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</si>
  <si>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</si>
  <si>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</si>
  <si>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</si>
  <si>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</si>
  <si>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</si>
  <si>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</si>
  <si>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</si>
  <si>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</si>
  <si>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</si>
  <si>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</si>
  <si>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</si>
  <si>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</si>
  <si>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</si>
  <si>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</si>
  <si>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</si>
  <si>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</si>
  <si>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</si>
  <si>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</si>
  <si>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</si>
  <si>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</si>
  <si>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</si>
  <si>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</si>
  <si>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</si>
  <si>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</si>
  <si>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</si>
  <si>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</si>
  <si>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</si>
  <si>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</si>
  <si>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</si>
  <si>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</si>
  <si>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</si>
  <si>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</si>
  <si>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</si>
  <si>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</si>
  <si>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</si>
  <si>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</si>
  <si>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</si>
  <si>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</si>
  <si>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</si>
  <si>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</si>
  <si>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</si>
  <si>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</si>
  <si>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</si>
  <si>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</si>
  <si>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</si>
  <si>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</si>
  <si>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</si>
  <si>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</si>
  <si>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</si>
  <si>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</si>
  <si>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</si>
  <si>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</si>
  <si>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</si>
  <si>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</si>
  <si>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</si>
  <si>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</si>
  <si>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</si>
  <si>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</si>
  <si>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</si>
  <si>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</si>
  <si>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</si>
  <si>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</si>
  <si>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</si>
  <si>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</si>
  <si>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</si>
  <si>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</si>
  <si>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</si>
  <si>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</si>
  <si>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</si>
  <si>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</si>
  <si>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</si>
  <si>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</si>
  <si>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</si>
  <si>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</si>
  <si>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</si>
  <si>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</si>
  <si>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</si>
  <si>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</si>
  <si>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</si>
  <si>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</si>
  <si>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</si>
  <si>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</si>
  <si>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</si>
  <si>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</si>
  <si>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</si>
  <si>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</si>
  <si>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</si>
  <si>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</si>
  <si>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</si>
  <si>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</si>
  <si>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</si>
  <si>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</si>
  <si>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</si>
  <si>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</si>
  <si>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</si>
  <si>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</si>
  <si>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</si>
  <si>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</si>
  <si>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</si>
  <si>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</si>
  <si>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</si>
  <si>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</si>
  <si>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</si>
  <si>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</si>
  <si>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</si>
  <si>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</si>
  <si>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</si>
  <si>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</si>
  <si>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</si>
  <si>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</si>
  <si>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</si>
  <si>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</si>
  <si>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</si>
  <si>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</si>
  <si>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</si>
  <si>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</si>
  <si>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</si>
  <si>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</si>
  <si>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</si>
  <si>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</si>
  <si>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</si>
  <si>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</si>
  <si>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</si>
  <si>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</si>
  <si>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</si>
  <si>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</si>
  <si>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</si>
  <si>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</si>
  <si>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</si>
  <si>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</si>
  <si>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</si>
  <si>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</si>
  <si>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</si>
  <si>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</si>
  <si>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</si>
  <si>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</si>
  <si>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</si>
  <si>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</si>
  <si>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</si>
  <si>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</si>
  <si>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</si>
  <si>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</si>
  <si>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</si>
  <si>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</si>
  <si>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</si>
  <si>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</si>
  <si>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</si>
  <si>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</si>
  <si>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</si>
  <si>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</si>
  <si>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</si>
  <si>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</si>
  <si>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</si>
  <si>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</si>
  <si>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</si>
  <si>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</si>
  <si>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</si>
  <si>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</si>
  <si>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</si>
  <si>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</si>
  <si>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</si>
  <si>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</si>
  <si>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</si>
  <si>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</si>
  <si>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</si>
  <si>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</si>
  <si>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</si>
  <si>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</si>
  <si>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</si>
  <si>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</si>
  <si>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</si>
  <si>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</si>
  <si>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</si>
  <si>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</si>
  <si>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</si>
  <si>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</si>
  <si>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</si>
  <si>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</si>
  <si>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</si>
  <si>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</si>
  <si>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</si>
  <si>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</si>
  <si>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</si>
  <si>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</si>
  <si>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</si>
  <si>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</si>
  <si>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</si>
  <si>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</si>
  <si>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</si>
  <si>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</si>
  <si>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</si>
  <si>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</si>
  <si>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</si>
  <si>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</si>
  <si>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</si>
  <si>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</si>
  <si>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</si>
  <si>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</si>
  <si>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</si>
  <si>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</si>
  <si>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</si>
  <si>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</si>
  <si>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</si>
  <si>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</si>
  <si>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</si>
  <si>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</si>
  <si>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</si>
  <si>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</si>
  <si>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</si>
  <si>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</si>
  <si>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</si>
  <si>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</si>
  <si>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</si>
  <si>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</si>
  <si>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</si>
  <si>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</si>
  <si>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</si>
  <si>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</si>
  <si>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</si>
  <si>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</si>
  <si>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</si>
  <si>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</si>
  <si>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</si>
  <si>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</si>
  <si>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</si>
  <si>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</si>
  <si>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</si>
  <si>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</si>
  <si>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</si>
  <si>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</si>
  <si>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</si>
  <si>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</si>
  <si>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</si>
  <si>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</si>
  <si>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</si>
  <si>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</si>
  <si>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</si>
  <si>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</si>
  <si>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</si>
  <si>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</si>
  <si>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</si>
  <si>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</si>
  <si>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</si>
  <si>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</si>
  <si>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</si>
  <si>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</si>
  <si>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</si>
  <si>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</si>
  <si>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</si>
  <si>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</si>
  <si>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</si>
  <si>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</si>
  <si>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</si>
  <si>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</si>
  <si>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</si>
  <si>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</si>
  <si>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</si>
  <si>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</si>
  <si>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</si>
  <si>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</si>
  <si>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</si>
  <si>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</si>
  <si>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</si>
  <si>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</si>
  <si>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</si>
  <si>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</si>
  <si>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</si>
  <si>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</si>
  <si>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</si>
  <si>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</si>
  <si>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</si>
  <si>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</si>
  <si>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</si>
  <si>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</si>
  <si>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</si>
  <si>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</si>
  <si>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</si>
  <si>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</si>
  <si>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</si>
  <si>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</si>
  <si>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</si>
  <si>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</si>
  <si>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</si>
  <si>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</si>
  <si>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</si>
  <si>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</si>
  <si>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</si>
  <si>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</si>
  <si>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</si>
  <si>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</si>
  <si>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</si>
  <si>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</si>
  <si>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</si>
  <si>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</si>
  <si>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</si>
  <si>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</si>
  <si>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</si>
  <si>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</si>
  <si>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</si>
  <si>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</si>
  <si>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</si>
  <si>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</si>
  <si>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</si>
  <si>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</si>
  <si>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</si>
  <si>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</si>
  <si>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</si>
  <si>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</si>
  <si>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</si>
  <si>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</si>
  <si>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</si>
  <si>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</si>
  <si>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</si>
  <si>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</si>
  <si>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</si>
  <si>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</si>
  <si>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</si>
  <si>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</si>
  <si>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</si>
  <si>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</si>
  <si>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</si>
  <si>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</si>
  <si>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</si>
  <si>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</si>
  <si>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</si>
  <si>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</si>
  <si>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</si>
  <si>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</si>
  <si>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</si>
  <si>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</si>
  <si>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</si>
  <si>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</si>
  <si>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</si>
  <si>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</si>
  <si>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</si>
  <si>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</si>
  <si>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</si>
  <si>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</si>
  <si>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</si>
  <si>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</si>
  <si>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</si>
  <si>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</si>
  <si>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</si>
  <si>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</si>
  <si>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</si>
  <si>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</si>
  <si>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</si>
  <si>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</si>
  <si>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</si>
  <si>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</si>
  <si>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</si>
  <si>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</si>
  <si>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</si>
  <si>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</si>
  <si>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</si>
  <si>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</si>
  <si>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</si>
  <si>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</si>
  <si>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</si>
  <si>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</si>
  <si>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</si>
  <si>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</si>
  <si>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</si>
  <si>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</si>
  <si>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</si>
  <si>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</si>
  <si>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</si>
  <si>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</si>
  <si>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</si>
  <si>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</si>
  <si>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</si>
  <si>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</si>
  <si>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</si>
  <si>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</si>
  <si>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</si>
  <si>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</si>
  <si>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</si>
  <si>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</si>
  <si>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</si>
  <si>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</si>
  <si>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</si>
  <si>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</si>
  <si>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</si>
  <si>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</si>
  <si>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</si>
  <si>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</si>
  <si>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</si>
  <si>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</si>
  <si>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</si>
  <si>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</si>
  <si>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</si>
  <si>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</si>
  <si>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</si>
  <si>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</si>
  <si>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</si>
  <si>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</si>
  <si>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</si>
  <si>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</si>
  <si>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</si>
  <si>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</si>
  <si>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</si>
  <si>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</si>
  <si>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</si>
  <si>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</si>
  <si>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</si>
  <si>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</si>
  <si>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</si>
  <si>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</si>
  <si>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</si>
  <si>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</si>
  <si>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</si>
  <si>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</si>
  <si>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</si>
  <si>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</si>
  <si>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</si>
  <si>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</si>
  <si>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</si>
  <si>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</si>
  <si>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</si>
  <si>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</si>
  <si>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</si>
  <si>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</si>
  <si>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</si>
  <si>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</si>
  <si>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</si>
  <si>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</si>
  <si>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</si>
  <si>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</si>
  <si>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</si>
  <si>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</si>
  <si>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</si>
  <si>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</si>
  <si>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</si>
  <si>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</si>
  <si>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</si>
  <si>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</si>
  <si>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</si>
  <si>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</si>
  <si>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</si>
  <si>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</si>
  <si>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</si>
  <si>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</si>
  <si>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</si>
  <si>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</si>
  <si>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</si>
  <si>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</si>
  <si>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</si>
  <si>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</si>
  <si>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</si>
  <si>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</si>
  <si>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</si>
  <si>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</si>
  <si>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</si>
  <si>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</si>
  <si>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</si>
  <si>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</si>
  <si>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</si>
  <si>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</si>
  <si>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</si>
  <si>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</si>
  <si>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</si>
  <si>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</si>
  <si>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</si>
  <si>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</si>
  <si>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</si>
  <si>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</si>
  <si>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</si>
  <si>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</si>
  <si>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</si>
  <si>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</si>
  <si>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</si>
  <si>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</si>
  <si>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</si>
  <si>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</si>
  <si>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</si>
  <si>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</si>
  <si>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</si>
  <si>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</si>
  <si>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</si>
  <si>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</si>
  <si>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</si>
  <si>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</si>
  <si>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</si>
  <si>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</si>
  <si>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</si>
  <si>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</si>
  <si>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</si>
  <si>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</si>
  <si>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</si>
  <si>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</si>
  <si>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</si>
  <si>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</si>
  <si>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</si>
  <si>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</si>
  <si>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</si>
  <si>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</si>
  <si>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</si>
  <si>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</si>
  <si>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</si>
  <si>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</si>
  <si>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</si>
  <si>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</si>
  <si>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</si>
  <si>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</si>
  <si>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</si>
  <si>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</si>
  <si>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</si>
  <si>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</si>
  <si>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</si>
  <si>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</si>
  <si>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</si>
  <si>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</si>
  <si>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</si>
  <si>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</si>
  <si>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</si>
  <si>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</si>
  <si>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</si>
  <si>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</si>
  <si>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</si>
  <si>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</si>
  <si>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</si>
  <si>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</si>
  <si>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</si>
  <si>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</si>
  <si>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</si>
  <si>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</si>
  <si>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</si>
  <si>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</si>
  <si>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</si>
  <si>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</si>
  <si>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</si>
  <si>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</si>
  <si>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</si>
  <si>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</si>
  <si>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</si>
  <si>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</si>
  <si>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</si>
  <si>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</si>
  <si>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</si>
  <si>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</si>
  <si>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</si>
  <si>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</si>
  <si>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</si>
  <si>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</si>
  <si>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</si>
  <si>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</si>
  <si>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</si>
  <si>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</si>
  <si>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</si>
  <si>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</si>
  <si>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</si>
  <si>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</si>
  <si>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</si>
  <si>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</si>
  <si>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</si>
  <si>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</si>
  <si>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</si>
  <si>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</si>
  <si>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</si>
  <si>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</si>
  <si>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</si>
  <si>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</si>
  <si>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</si>
  <si>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</si>
  <si>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</si>
  <si>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</si>
  <si>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</si>
  <si>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</si>
  <si>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</si>
  <si>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</si>
  <si>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</si>
  <si>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</si>
  <si>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</si>
  <si>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</si>
  <si>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</si>
  <si>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</si>
  <si>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</si>
  <si>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</si>
  <si>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</si>
  <si>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</si>
  <si>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</si>
  <si>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</si>
  <si>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</si>
  <si>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</si>
  <si>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</si>
  <si>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</si>
  <si>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</si>
  <si>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</si>
  <si>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</si>
  <si>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</si>
  <si>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</si>
  <si>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</si>
  <si>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</si>
  <si>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</si>
  <si>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</si>
  <si>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</si>
  <si>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</si>
  <si>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</si>
  <si>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</si>
  <si>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</si>
  <si>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</si>
  <si>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</si>
  <si>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</si>
  <si>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</si>
  <si>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</si>
  <si>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</si>
  <si>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</si>
  <si>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</si>
  <si>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</si>
  <si>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</si>
  <si>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</si>
  <si>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</si>
  <si>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</si>
  <si>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</si>
  <si>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</si>
  <si>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</si>
  <si>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</si>
  <si>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</si>
  <si>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</si>
  <si>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</si>
  <si>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</si>
  <si>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</si>
  <si>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</si>
  <si>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</si>
  <si>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</si>
  <si>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</si>
  <si>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</si>
  <si>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</si>
  <si>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</si>
  <si>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</si>
  <si>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</si>
  <si>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</si>
  <si>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</si>
  <si>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</si>
  <si>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</si>
  <si>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</si>
  <si>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</si>
  <si>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</si>
  <si>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</si>
  <si>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</si>
  <si>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</si>
  <si>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</si>
  <si>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</si>
  <si>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</si>
  <si>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</si>
  <si>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</si>
  <si>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</si>
  <si>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</si>
  <si>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</si>
  <si>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</si>
  <si>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</si>
  <si>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</si>
  <si>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</si>
  <si>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</si>
  <si>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</si>
  <si>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</si>
  <si>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</si>
  <si>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</si>
  <si>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</si>
  <si>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</si>
  <si>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</si>
  <si>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</si>
  <si>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</si>
  <si>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</si>
  <si>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</si>
  <si>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</si>
  <si>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</si>
  <si>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</si>
  <si>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</si>
  <si>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</si>
  <si>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</si>
  <si>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</si>
  <si>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</si>
  <si>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</si>
  <si>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</si>
  <si>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</si>
  <si>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</si>
  <si>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</si>
  <si>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</si>
  <si>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</si>
  <si>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</si>
  <si>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</si>
  <si>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</si>
  <si>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</si>
  <si>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</si>
  <si>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</si>
  <si>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</si>
  <si>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</si>
  <si>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</si>
  <si>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</si>
  <si>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</si>
  <si>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</si>
  <si>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</si>
  <si>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</si>
  <si>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</si>
  <si>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</si>
  <si>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</si>
  <si>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</si>
  <si>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</si>
  <si>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</si>
  <si>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</si>
  <si>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</si>
  <si>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</si>
  <si>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</si>
  <si>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</si>
  <si>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</si>
  <si>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</si>
  <si>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</si>
  <si>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</si>
  <si>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</si>
  <si>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</si>
  <si>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</si>
  <si>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</si>
  <si>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</si>
  <si>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</si>
  <si>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</si>
  <si>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</si>
  <si>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</si>
  <si>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</si>
  <si>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</si>
  <si>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</si>
  <si>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</si>
  <si>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</si>
  <si>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</si>
  <si>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</si>
  <si>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</si>
  <si>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</si>
  <si>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</si>
  <si>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</si>
  <si>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</si>
  <si>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</si>
  <si>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</si>
  <si>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</si>
  <si>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</si>
  <si>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</si>
  <si>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</si>
  <si>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</si>
  <si>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</si>
  <si>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</si>
  <si>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</si>
  <si>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</si>
  <si>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</si>
  <si>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</si>
  <si>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</si>
  <si>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</si>
  <si>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</si>
  <si>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</si>
  <si>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</si>
  <si>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</si>
  <si>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</si>
  <si>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</si>
  <si>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</si>
  <si>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</si>
  <si>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</si>
  <si>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</si>
  <si>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</si>
  <si>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</si>
  <si>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</si>
  <si>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</si>
  <si>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</si>
  <si>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</si>
  <si>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</si>
  <si>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</si>
  <si>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</si>
  <si>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</si>
  <si>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</si>
  <si>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</si>
  <si>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</si>
  <si>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</si>
  <si>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</si>
  <si>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</si>
  <si>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</si>
  <si>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</si>
  <si>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</si>
  <si>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</si>
  <si>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</si>
  <si>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</si>
  <si>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</si>
  <si>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</si>
  <si>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</si>
  <si>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</si>
  <si>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</si>
  <si>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</si>
  <si>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</si>
  <si>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</si>
  <si>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</si>
  <si>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</si>
  <si>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</si>
  <si>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</si>
  <si>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</si>
  <si>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</si>
  <si>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</si>
  <si>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</si>
  <si>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</si>
  <si>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</si>
  <si>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</si>
  <si>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</si>
  <si>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</si>
  <si>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</si>
  <si>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</si>
  <si>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</si>
  <si>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</si>
  <si>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</si>
  <si>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</si>
  <si>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</si>
  <si>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</si>
  <si>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</si>
  <si>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</si>
  <si>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</si>
  <si>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</si>
  <si>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</si>
  <si>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</si>
  <si>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</si>
  <si>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</si>
  <si>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</si>
  <si>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</si>
  <si>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</si>
  <si>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</si>
  <si>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</si>
  <si>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</si>
  <si>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</si>
  <si>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</si>
  <si>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</si>
  <si>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</si>
  <si>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</si>
  <si>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</si>
  <si>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</si>
  <si>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</si>
  <si>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</si>
  <si>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</si>
  <si>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</si>
  <si>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</si>
  <si>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</si>
  <si>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</si>
  <si>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</si>
  <si>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</si>
  <si>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</si>
  <si>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</si>
  <si>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</si>
  <si>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</si>
  <si>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</si>
  <si>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</si>
  <si>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</si>
  <si>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</si>
  <si>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</si>
  <si>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</si>
  <si>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</si>
  <si>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</si>
  <si>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</si>
  <si>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</si>
  <si>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</si>
  <si>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</si>
  <si>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</si>
  <si>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</si>
  <si>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</si>
  <si>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</si>
  <si>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</si>
  <si>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</si>
  <si>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</si>
  <si>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</si>
  <si>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</si>
  <si>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</si>
  <si>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</si>
  <si>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</si>
  <si>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</si>
  <si>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</si>
  <si>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</si>
  <si>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</si>
  <si>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</si>
  <si>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</si>
  <si>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</si>
  <si>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</si>
  <si>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</si>
  <si>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</si>
  <si>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</si>
  <si>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</si>
  <si>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</si>
  <si>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</si>
  <si>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</si>
  <si>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</si>
  <si>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</si>
  <si>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</si>
  <si>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</si>
  <si>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</si>
  <si>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</si>
  <si>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</si>
  <si>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</si>
  <si>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</si>
  <si>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</si>
  <si>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</si>
  <si>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</si>
  <si>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</si>
  <si>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</si>
  <si>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</si>
  <si>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</si>
  <si>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</si>
  <si>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</si>
  <si>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</si>
  <si>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</si>
  <si>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</si>
  <si>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</si>
  <si>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</si>
  <si>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</si>
  <si>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</si>
  <si>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</si>
  <si>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</si>
  <si>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</si>
  <si>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</si>
  <si>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</si>
  <si>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</si>
  <si>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</si>
  <si>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</si>
  <si>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</si>
  <si>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</si>
  <si>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</si>
  <si>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</si>
  <si>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</si>
  <si>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</si>
  <si>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</si>
  <si>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</si>
  <si>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</si>
  <si>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</si>
  <si>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</si>
  <si>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</si>
  <si>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</si>
  <si>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</si>
  <si>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</si>
  <si>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</si>
  <si>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</si>
  <si>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</si>
  <si>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</si>
  <si>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</si>
  <si>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</si>
  <si>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</si>
  <si>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</si>
  <si>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</si>
  <si>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</si>
  <si>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</si>
  <si>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</si>
  <si>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</si>
  <si>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</si>
  <si>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</si>
  <si>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</si>
  <si>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</si>
  <si>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</si>
  <si>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</si>
  <si>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</si>
  <si>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</si>
  <si>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</si>
  <si>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</si>
  <si>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</si>
  <si>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</si>
  <si>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</si>
  <si>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</si>
  <si>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</si>
  <si>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</si>
  <si>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</si>
  <si>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</si>
  <si>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</si>
  <si>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</si>
  <si>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</si>
  <si>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</si>
  <si>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</si>
  <si>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</si>
  <si>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</si>
  <si>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</si>
  <si>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</si>
  <si>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</si>
  <si>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</si>
  <si>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</si>
  <si>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</si>
  <si>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</si>
  <si>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</si>
  <si>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</si>
  <si>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</si>
  <si>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</si>
  <si>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</si>
  <si>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</si>
  <si>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</si>
  <si>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</si>
  <si>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</si>
  <si>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</si>
  <si>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</si>
  <si>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</si>
  <si>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</si>
  <si>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</si>
  <si>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</si>
  <si>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</si>
  <si>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</si>
  <si>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</si>
  <si>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</si>
  <si>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</si>
  <si>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</si>
  <si>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</si>
  <si>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</si>
  <si>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</si>
  <si>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</si>
  <si>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</si>
  <si>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</si>
  <si>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</si>
  <si>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</si>
  <si>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</si>
  <si>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</si>
  <si>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</si>
  <si>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</si>
  <si>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</si>
  <si>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</si>
  <si>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</si>
  <si>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</si>
  <si>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</si>
  <si>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</si>
  <si>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</si>
  <si>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</si>
  <si>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</si>
  <si>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</si>
  <si>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</si>
  <si>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</si>
  <si>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</si>
  <si>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</si>
  <si>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</si>
  <si>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</si>
  <si>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</si>
  <si>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</si>
  <si>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</si>
  <si>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</si>
  <si>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</si>
  <si>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</si>
  <si>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</si>
  <si>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</si>
  <si>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</si>
  <si>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</si>
  <si>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</si>
  <si>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</si>
  <si>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</si>
  <si>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</si>
  <si>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</si>
  <si>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</si>
  <si>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</si>
  <si>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</si>
  <si>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</si>
  <si>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</si>
  <si>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</si>
  <si>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</si>
  <si>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</si>
  <si>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</si>
  <si>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</si>
  <si>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</si>
  <si>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</si>
  <si>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</si>
  <si>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</si>
  <si>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</si>
  <si>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</si>
  <si>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</si>
  <si>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</si>
  <si>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</si>
  <si>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</si>
  <si>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</si>
  <si>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</si>
  <si>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</si>
  <si>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</si>
  <si>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</si>
  <si>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</si>
  <si>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</si>
  <si>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</si>
  <si>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</si>
  <si>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</si>
  <si>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</si>
  <si>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</si>
  <si>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</si>
  <si>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</si>
  <si>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</si>
  <si>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</si>
  <si>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</si>
  <si>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</si>
  <si>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</si>
  <si>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</si>
  <si>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</si>
  <si>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</si>
  <si>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</si>
  <si>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</si>
  <si>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</si>
  <si>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</si>
  <si>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</si>
  <si>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</si>
  <si>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</si>
  <si>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</si>
  <si>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</si>
  <si>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</si>
  <si>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</si>
  <si>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</si>
  <si>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</si>
  <si>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</si>
  <si>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</si>
  <si>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</si>
  <si>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</si>
  <si>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</si>
  <si>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</si>
  <si>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</si>
  <si>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</si>
  <si>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</si>
  <si>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</si>
  <si>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</si>
  <si>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</si>
  <si>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</si>
  <si>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</si>
  <si>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</si>
  <si>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</si>
  <si>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</si>
  <si>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</si>
  <si>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</si>
  <si>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</si>
  <si>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</si>
  <si>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</si>
  <si>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</si>
  <si>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</si>
  <si>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</si>
  <si>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</si>
  <si>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</si>
  <si>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</si>
  <si>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</si>
  <si>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</si>
  <si>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</si>
  <si>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</si>
  <si>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</si>
  <si>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</si>
  <si>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</si>
  <si>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</si>
  <si>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</si>
  <si>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</si>
  <si>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</si>
  <si>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</si>
  <si>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</si>
  <si>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</si>
  <si>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</si>
  <si>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</si>
  <si>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</si>
  <si>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</si>
  <si>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</si>
  <si>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</si>
  <si>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</si>
  <si>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</si>
  <si>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</si>
  <si>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</si>
  <si>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</si>
  <si>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</si>
  <si>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</si>
  <si>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</si>
  <si>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</si>
  <si>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</si>
  <si>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</si>
  <si>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</si>
  <si>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</si>
  <si>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</si>
  <si>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</si>
  <si>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</si>
  <si>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</si>
  <si>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</si>
  <si>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</si>
  <si>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</si>
  <si>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</si>
  <si>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</si>
  <si>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</si>
  <si>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</si>
  <si>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</si>
  <si>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</si>
  <si>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</si>
  <si>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</si>
  <si>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</si>
  <si>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</si>
  <si>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</si>
  <si>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</si>
  <si>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</si>
  <si>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</si>
  <si>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</si>
  <si>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</si>
  <si>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</si>
  <si>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</si>
  <si>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</si>
  <si>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</si>
  <si>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</si>
  <si>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</si>
  <si>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</si>
  <si>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</si>
  <si>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</si>
  <si>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</si>
  <si>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</si>
  <si>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</si>
  <si>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</si>
  <si>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</si>
  <si>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</si>
  <si>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</si>
  <si>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</si>
  <si>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</si>
  <si>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</si>
  <si>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</si>
  <si>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</si>
  <si>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</si>
  <si>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</si>
  <si>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</si>
  <si>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</si>
  <si>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</si>
  <si>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</si>
  <si>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</si>
  <si>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</si>
  <si>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</si>
  <si>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</si>
  <si>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</si>
  <si>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</si>
  <si>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</si>
  <si>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</si>
  <si>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</si>
  <si>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</si>
  <si>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</si>
  <si>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</si>
  <si>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</si>
  <si>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</si>
  <si>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</si>
  <si>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</si>
  <si>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</si>
  <si>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</si>
  <si>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</si>
  <si>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</si>
  <si>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</si>
  <si>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</si>
  <si>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</si>
  <si>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</si>
  <si>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</si>
  <si>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</si>
  <si>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</si>
  <si>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</si>
  <si>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</si>
  <si>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</si>
  <si>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</si>
  <si>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</si>
  <si>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</si>
  <si>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</si>
  <si>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</si>
  <si>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</si>
  <si>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</si>
  <si>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</si>
  <si>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</si>
  <si>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</si>
  <si>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</si>
  <si>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</si>
  <si>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</si>
  <si>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</si>
  <si>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</si>
  <si>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</si>
  <si>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</si>
  <si>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</si>
  <si>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</si>
  <si>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</si>
  <si>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</si>
  <si>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</si>
  <si>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</si>
  <si>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</si>
  <si>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</si>
  <si>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</si>
  <si>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</si>
  <si>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</si>
  <si>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</si>
  <si>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</si>
  <si>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</si>
  <si>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</si>
  <si>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</si>
  <si>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</si>
  <si>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</si>
  <si>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</si>
  <si>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</si>
  <si>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</si>
  <si>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</si>
  <si>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</si>
  <si>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</si>
  <si>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</si>
  <si>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</si>
  <si>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</si>
  <si>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</si>
  <si>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</si>
  <si>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</si>
  <si>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</si>
  <si>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</si>
  <si>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</si>
  <si>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</si>
  <si>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</si>
  <si>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</si>
  <si>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</si>
  <si>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</si>
  <si>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</si>
  <si>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</si>
  <si>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</si>
  <si>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</si>
  <si>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</si>
  <si>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</si>
  <si>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</si>
  <si>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</si>
  <si>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</si>
  <si>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</si>
  <si>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</si>
  <si>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</si>
  <si>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</si>
  <si>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</si>
  <si>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</si>
  <si>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</si>
  <si>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</si>
  <si>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</si>
  <si>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</si>
  <si>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</si>
  <si>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</si>
  <si>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</si>
  <si>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</si>
  <si>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</si>
  <si>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</si>
  <si>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</si>
  <si>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</si>
  <si>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</si>
  <si>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</si>
  <si>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</si>
  <si>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</si>
  <si>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</si>
  <si>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</si>
  <si>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</si>
  <si>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</si>
  <si>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</si>
  <si>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</si>
  <si>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</si>
  <si>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</si>
  <si>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</si>
  <si>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</si>
  <si>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</si>
  <si>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</si>
  <si>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</si>
  <si>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</si>
  <si>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</si>
  <si>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</si>
  <si>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</si>
  <si>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</si>
  <si>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</si>
  <si>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</si>
  <si>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</si>
  <si>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</si>
  <si>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</si>
  <si>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</si>
  <si>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</si>
  <si>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</si>
  <si>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</si>
  <si>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</si>
  <si>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</si>
  <si>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</si>
  <si>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</si>
  <si>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</si>
  <si>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</si>
  <si>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</si>
  <si>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</si>
  <si>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</si>
  <si>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</si>
  <si>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</si>
  <si>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</si>
  <si>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</si>
  <si>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</si>
  <si>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</si>
  <si>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</si>
  <si>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</si>
  <si>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</si>
  <si>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</si>
  <si>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</si>
  <si>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</si>
  <si>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</si>
  <si>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</si>
  <si>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</si>
  <si>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</si>
  <si>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</si>
  <si>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</si>
  <si>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</si>
  <si>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</si>
  <si>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</si>
  <si>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</si>
  <si>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</si>
  <si>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</si>
  <si>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</si>
  <si>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</si>
  <si>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</si>
  <si>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</si>
  <si>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</si>
  <si>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</si>
  <si>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</si>
  <si>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</si>
  <si>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</si>
  <si>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</si>
  <si>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</si>
  <si>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</si>
  <si>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</si>
  <si>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</si>
  <si>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</si>
  <si>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</si>
  <si>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</si>
  <si>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</si>
  <si>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</si>
  <si>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</si>
  <si>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</si>
  <si>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</si>
  <si>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</si>
  <si>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</si>
  <si>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</si>
  <si>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</si>
  <si>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</si>
  <si>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</si>
  <si>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</si>
  <si>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</si>
  <si>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</si>
  <si>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</si>
  <si>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</si>
  <si>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</si>
  <si>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</si>
  <si>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</si>
  <si>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</si>
  <si>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</si>
  <si>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</si>
  <si>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</si>
  <si>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</si>
  <si>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</si>
  <si>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</si>
  <si>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</si>
  <si>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</si>
  <si>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</si>
  <si>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</si>
  <si>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</si>
  <si>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</si>
  <si>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</si>
  <si>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</si>
  <si>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</si>
  <si>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</si>
  <si>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</si>
  <si>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</si>
  <si>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</si>
  <si>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</si>
  <si>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</si>
  <si>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</si>
  <si>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</si>
  <si>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</si>
  <si>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</si>
  <si>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</si>
  <si>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</si>
  <si>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</si>
  <si>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</si>
  <si>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</si>
  <si>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</si>
  <si>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</si>
  <si>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</si>
  <si>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</si>
  <si>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</si>
  <si>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</si>
  <si>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</si>
  <si>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</si>
  <si>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</si>
  <si>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</si>
  <si>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</si>
  <si>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</si>
  <si>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</si>
  <si>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</si>
  <si>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</si>
  <si>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</si>
  <si>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</si>
  <si>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</si>
  <si>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</si>
  <si>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</si>
  <si>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</si>
  <si>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</si>
  <si>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</si>
  <si>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</si>
  <si>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</si>
  <si>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</si>
  <si>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</si>
  <si>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</si>
  <si>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</si>
  <si>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</si>
  <si>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</si>
  <si>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</si>
  <si>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</si>
  <si>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</si>
  <si>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</si>
  <si>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</si>
  <si>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</si>
  <si>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</si>
  <si>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</si>
  <si>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</si>
  <si>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</si>
  <si>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</si>
  <si>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</si>
  <si>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</si>
  <si>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</si>
  <si>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</si>
  <si>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</si>
  <si>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</si>
  <si>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</si>
  <si>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</si>
  <si>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</si>
  <si>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</si>
  <si>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</si>
  <si>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</si>
  <si>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</si>
  <si>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</si>
  <si>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</si>
  <si>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</si>
  <si>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</si>
  <si>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</si>
  <si>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</si>
  <si>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</si>
  <si>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</si>
  <si>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</si>
  <si>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</si>
  <si>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</si>
  <si>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</si>
  <si>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</si>
  <si>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</si>
  <si>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</si>
  <si>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</si>
  <si>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</si>
  <si>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</si>
  <si>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</si>
  <si>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</si>
  <si>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</si>
  <si>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</si>
  <si>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</si>
  <si>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</si>
  <si>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</si>
  <si>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</si>
  <si>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</si>
  <si>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</si>
  <si>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</si>
  <si>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</si>
  <si>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</si>
  <si>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</si>
  <si>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</si>
  <si>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</si>
  <si>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</si>
  <si>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</si>
  <si>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</si>
  <si>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</si>
  <si>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</si>
  <si>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</si>
  <si>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</si>
  <si>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</si>
  <si>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</si>
  <si>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</si>
  <si>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</si>
  <si>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</si>
  <si>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</si>
  <si>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</si>
  <si>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</si>
  <si>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</si>
  <si>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</si>
  <si>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</si>
  <si>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</si>
  <si>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</si>
  <si>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</si>
  <si>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</si>
  <si>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</si>
  <si>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</si>
  <si>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</si>
  <si>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</si>
  <si>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</si>
  <si>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</si>
  <si>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</si>
  <si>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</si>
  <si>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</si>
  <si>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</si>
  <si>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</si>
  <si>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</si>
  <si>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</si>
  <si>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</si>
  <si>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</si>
  <si>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</si>
  <si>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</si>
  <si>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</si>
  <si>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</si>
  <si>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</si>
  <si>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</si>
  <si>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</si>
  <si>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</si>
  <si>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</si>
  <si>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</si>
  <si>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</si>
  <si>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</si>
  <si>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</si>
  <si>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</si>
  <si>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</si>
  <si>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</si>
  <si>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</si>
  <si>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</si>
  <si>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</si>
  <si>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</si>
  <si>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</si>
  <si>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</si>
  <si>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</si>
  <si>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</si>
  <si>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</si>
  <si>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</si>
  <si>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</si>
  <si>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</si>
  <si>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</si>
  <si>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</si>
  <si>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</si>
  <si>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</si>
  <si>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</si>
  <si>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</si>
  <si>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</si>
  <si>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</si>
  <si>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</si>
  <si>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</si>
  <si>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</si>
  <si>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</si>
  <si>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</si>
  <si>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</si>
  <si>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</si>
  <si>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</si>
  <si>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</si>
  <si>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</si>
  <si>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</si>
  <si>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</si>
  <si>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</si>
  <si>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</si>
  <si>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</si>
  <si>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</si>
  <si>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</si>
  <si>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</si>
  <si>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</si>
  <si>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</si>
  <si>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</si>
  <si>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</si>
  <si>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</si>
  <si>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</si>
  <si>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</si>
  <si>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</si>
  <si>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</si>
  <si>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</si>
  <si>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</si>
  <si>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</si>
  <si>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</si>
  <si>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</si>
  <si>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</si>
  <si>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</si>
  <si>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</si>
  <si>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</si>
  <si>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</si>
  <si>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</si>
  <si>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</si>
  <si>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</si>
  <si>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</si>
  <si>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</si>
  <si>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</si>
  <si>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</si>
  <si>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</si>
  <si>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</si>
  <si>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</si>
  <si>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</si>
  <si>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</si>
  <si>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</si>
  <si>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</si>
  <si>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</si>
  <si>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</si>
  <si>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</si>
  <si>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</si>
  <si>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</si>
  <si>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</si>
  <si>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</si>
  <si>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</si>
  <si>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</si>
  <si>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</si>
  <si>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</si>
  <si>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</si>
  <si>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</si>
  <si>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</si>
  <si>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</si>
  <si>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</si>
  <si>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</si>
  <si>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</si>
  <si>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</si>
  <si>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</si>
  <si>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</si>
  <si>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</si>
  <si>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</si>
  <si>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</si>
  <si>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</si>
  <si>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</si>
  <si>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</si>
  <si>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</si>
  <si>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</si>
  <si>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</si>
  <si>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</si>
  <si>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</si>
  <si>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</si>
  <si>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</si>
  <si>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</si>
  <si>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</si>
  <si>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</si>
  <si>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</si>
  <si>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</si>
  <si>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</si>
  <si>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</si>
  <si>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</si>
  <si>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</si>
  <si>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</si>
  <si>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</si>
  <si>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</si>
  <si>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</si>
  <si>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</si>
  <si>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</si>
  <si>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</si>
  <si>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</si>
  <si>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</si>
  <si>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</si>
  <si>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</si>
  <si>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</si>
  <si>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</si>
  <si>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</si>
  <si>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</si>
  <si>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</si>
  <si>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</si>
  <si>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</si>
  <si>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</si>
  <si>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</si>
  <si>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</si>
  <si>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</si>
  <si>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</si>
  <si>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</si>
  <si>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</si>
  <si>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</si>
  <si>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</si>
  <si>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</si>
  <si>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</si>
  <si>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</si>
  <si>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</si>
  <si>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</si>
  <si>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</si>
  <si>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</si>
  <si>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</si>
  <si>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</si>
  <si>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</si>
  <si>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</si>
  <si>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</si>
  <si>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</si>
  <si>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</si>
  <si>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</si>
  <si>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</si>
  <si>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</si>
  <si>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</si>
  <si>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</si>
  <si>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</si>
  <si>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</si>
  <si>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</si>
  <si>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</si>
  <si>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</si>
  <si>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</si>
  <si>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</si>
  <si>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</si>
  <si>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</si>
  <si>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</si>
  <si>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</si>
  <si>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</si>
  <si>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</si>
  <si>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</si>
  <si>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</si>
  <si>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</si>
  <si>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</si>
  <si>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</si>
  <si>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</si>
  <si>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</si>
  <si>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</si>
  <si>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</si>
  <si>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</si>
  <si>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</si>
  <si>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</si>
  <si>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</si>
  <si>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</si>
  <si>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</si>
  <si>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</si>
  <si>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</si>
  <si>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</si>
  <si>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</si>
  <si>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</si>
  <si>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</si>
  <si>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</si>
  <si>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</si>
  <si>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</si>
  <si>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</si>
  <si>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</si>
  <si>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</si>
  <si>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</si>
  <si>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</si>
  <si>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</si>
  <si>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</si>
  <si>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</si>
  <si>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</si>
  <si>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</si>
  <si>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</si>
  <si>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</si>
  <si>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</si>
  <si>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</si>
  <si>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</si>
  <si>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</si>
  <si>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</si>
  <si>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</si>
  <si>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</si>
  <si>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</si>
  <si>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</si>
  <si>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</si>
  <si>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</si>
  <si>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</si>
  <si>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</si>
  <si>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</si>
  <si>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</si>
  <si>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</si>
  <si>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</si>
  <si>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</si>
  <si>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</si>
  <si>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</si>
  <si>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</si>
  <si>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</si>
  <si>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</si>
  <si>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</si>
  <si>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</si>
  <si>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</si>
  <si>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</si>
  <si>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</si>
  <si>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</si>
  <si>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</si>
  <si>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</si>
  <si>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</si>
  <si>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</si>
  <si>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</si>
  <si>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</si>
  <si>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</si>
  <si>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</si>
  <si>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</si>
  <si>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</si>
  <si>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</si>
  <si>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</si>
  <si>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</si>
  <si>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</si>
  <si>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</si>
  <si>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</si>
  <si>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</si>
  <si>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</si>
  <si>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</si>
  <si>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</si>
  <si>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</si>
  <si>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</si>
  <si>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</si>
  <si>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</si>
  <si>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</si>
  <si>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</si>
  <si>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</si>
  <si>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</si>
  <si>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</si>
  <si>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</si>
  <si>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</si>
  <si>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</si>
  <si>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</si>
  <si>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</si>
  <si>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</si>
  <si>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</si>
  <si>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</si>
  <si>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</si>
  <si>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</si>
  <si>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</si>
  <si>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</si>
  <si>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</si>
  <si>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</si>
  <si>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</si>
  <si>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</si>
  <si>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</si>
  <si>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</si>
  <si>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</si>
  <si>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</si>
  <si>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</si>
  <si>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</si>
  <si>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</si>
  <si>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</si>
  <si>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</si>
  <si>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</si>
  <si>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</si>
  <si>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</si>
  <si>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</si>
  <si>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</si>
  <si>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</si>
  <si>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</si>
  <si>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</si>
  <si>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</si>
  <si>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</si>
  <si>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</si>
  <si>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</si>
  <si>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</si>
  <si>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</si>
  <si>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</si>
  <si>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</si>
  <si>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</si>
  <si>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</si>
  <si>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</si>
  <si>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</si>
  <si>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</si>
  <si>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</si>
  <si>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</si>
  <si>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</si>
  <si>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</si>
  <si>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</si>
  <si>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</si>
  <si>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</si>
  <si>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</si>
  <si>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</si>
  <si>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</si>
  <si>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</si>
  <si>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</si>
  <si>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</si>
  <si>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</si>
  <si>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</si>
  <si>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</si>
  <si>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</si>
  <si>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</si>
  <si>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</si>
  <si>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</si>
  <si>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</si>
  <si>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</si>
  <si>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</si>
  <si>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</si>
  <si>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</si>
  <si>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</si>
  <si>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</si>
  <si>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</si>
  <si>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</si>
  <si>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</si>
  <si>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</si>
  <si>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</si>
  <si>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</si>
  <si>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</si>
  <si>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</si>
  <si>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</si>
  <si>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</si>
  <si>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</si>
  <si>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</si>
  <si>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</si>
  <si>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</si>
  <si>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</si>
  <si>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</si>
  <si>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</si>
  <si>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</si>
  <si>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</si>
  <si>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</si>
  <si>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</si>
  <si>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</si>
  <si>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</si>
  <si>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</si>
  <si>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</si>
  <si>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</si>
  <si>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</si>
  <si>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</si>
  <si>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</si>
  <si>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</si>
  <si>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</si>
  <si>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</si>
  <si>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</si>
  <si>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</si>
  <si>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</si>
  <si>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</si>
  <si>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</si>
  <si>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</si>
  <si>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</si>
  <si>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</si>
  <si>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</si>
  <si>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</si>
  <si>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</si>
  <si>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</si>
  <si>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</si>
  <si>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</si>
  <si>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</si>
  <si>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</si>
  <si>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</si>
  <si>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</si>
  <si>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</si>
  <si>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</si>
  <si>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</si>
  <si>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</si>
  <si>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</si>
  <si>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</si>
  <si>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</si>
  <si>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</si>
  <si>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</si>
  <si>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</si>
  <si>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</si>
  <si>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</si>
  <si>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</si>
  <si>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</si>
  <si>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</si>
  <si>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</si>
  <si>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</si>
  <si>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</si>
  <si>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</si>
  <si>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</si>
  <si>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</si>
  <si>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</si>
  <si>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</si>
  <si>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</si>
  <si>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</si>
  <si>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</si>
  <si>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</si>
  <si>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</si>
  <si>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</si>
  <si>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</si>
  <si>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</si>
  <si>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</si>
  <si>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</si>
  <si>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</si>
  <si>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</si>
  <si>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</si>
  <si>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</si>
  <si>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</si>
  <si>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</si>
  <si>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</si>
  <si>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</si>
  <si>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</si>
  <si>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</si>
  <si>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</si>
  <si>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</si>
  <si>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</si>
  <si>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</si>
  <si>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</si>
  <si>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</si>
  <si>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</si>
  <si>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</si>
  <si>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</si>
  <si>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</si>
  <si>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</si>
  <si>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</si>
  <si>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</si>
  <si>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</si>
  <si>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</si>
  <si>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</si>
  <si>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</si>
  <si>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</si>
  <si>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</si>
  <si>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</si>
  <si>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</si>
  <si>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</si>
  <si>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</si>
  <si>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</si>
  <si>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</si>
  <si>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</si>
  <si>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</si>
  <si>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</si>
  <si>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</si>
  <si>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</si>
  <si>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</si>
  <si>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</si>
  <si>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</si>
  <si>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</si>
  <si>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</si>
  <si>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</si>
  <si>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</si>
  <si>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</si>
  <si>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</si>
  <si>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</si>
  <si>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</si>
  <si>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</si>
  <si>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</si>
  <si>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</si>
  <si>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</si>
  <si>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</si>
  <si>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</si>
  <si>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</si>
  <si>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</si>
  <si>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</si>
  <si>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</si>
  <si>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</si>
  <si>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</si>
  <si>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</si>
  <si>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</si>
  <si>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</si>
  <si>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</si>
  <si>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</si>
  <si>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</si>
  <si>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</si>
  <si>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</si>
  <si>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</si>
  <si>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</si>
  <si>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</si>
  <si>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</si>
  <si>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</si>
  <si>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</si>
  <si>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</si>
  <si>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</si>
  <si>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</si>
  <si>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</si>
  <si>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</si>
  <si>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</si>
  <si>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</si>
  <si>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</si>
  <si>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</si>
  <si>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</si>
  <si>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</si>
  <si>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</si>
  <si>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</si>
  <si>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</si>
  <si>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</si>
  <si>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</si>
  <si>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</si>
  <si>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</si>
  <si>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</si>
  <si>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</si>
  <si>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</si>
  <si>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</si>
  <si>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</si>
  <si>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</si>
  <si>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</si>
  <si>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</si>
  <si>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</si>
  <si>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</si>
  <si>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</si>
  <si>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</si>
  <si>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</si>
  <si>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</si>
  <si>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</si>
  <si>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</si>
  <si>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</si>
  <si>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</si>
  <si>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</si>
  <si>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</si>
  <si>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</si>
  <si>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</si>
  <si>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</si>
  <si>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</si>
  <si>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</si>
  <si>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</si>
  <si>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</si>
  <si>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</si>
  <si>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</si>
  <si>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</si>
  <si>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</si>
  <si>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</si>
  <si>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</si>
  <si>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</si>
  <si>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</si>
  <si>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</si>
  <si>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</si>
  <si>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</si>
  <si>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</si>
  <si>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</si>
  <si>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</si>
  <si>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</si>
  <si>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</si>
  <si>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</si>
  <si>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</si>
  <si>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</si>
  <si>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</si>
  <si>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</si>
  <si>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</si>
  <si>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</si>
  <si>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</si>
  <si>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</si>
  <si>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</si>
  <si>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</si>
  <si>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</si>
  <si>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</si>
  <si>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</si>
  <si>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</si>
  <si>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</si>
  <si>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</si>
  <si>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</si>
  <si>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</si>
  <si>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</si>
  <si>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</si>
  <si>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</si>
  <si>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</si>
  <si>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</si>
  <si>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</si>
  <si>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</si>
  <si>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</si>
  <si>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</si>
  <si>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</si>
  <si>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</si>
  <si>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</si>
  <si>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</si>
  <si>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</si>
  <si>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</si>
  <si>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</si>
  <si>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</si>
  <si>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</si>
  <si>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</si>
  <si>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</si>
  <si>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</si>
  <si>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</si>
  <si>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</si>
  <si>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</si>
  <si>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</si>
  <si>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</si>
  <si>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</si>
  <si>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</si>
  <si>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</si>
  <si>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</si>
  <si>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</si>
  <si>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</si>
  <si>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</si>
  <si>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</si>
  <si>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</si>
  <si>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</si>
  <si>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</si>
  <si>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</si>
  <si>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</si>
  <si>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</si>
  <si>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</si>
  <si>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</si>
  <si>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</si>
  <si>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</si>
  <si>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</si>
  <si>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</si>
  <si>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</si>
  <si>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</si>
  <si>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</si>
  <si>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</si>
  <si>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</si>
  <si>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</si>
  <si>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</si>
  <si>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</si>
  <si>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</si>
  <si>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</si>
  <si>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</si>
  <si>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</si>
  <si>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</si>
  <si>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</si>
  <si>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</si>
  <si>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</si>
  <si>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</si>
  <si>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</si>
  <si>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</si>
  <si>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</si>
  <si>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</si>
  <si>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</si>
  <si>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</si>
  <si>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</si>
  <si>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</si>
  <si>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</si>
  <si>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</si>
  <si>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</si>
  <si>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</si>
  <si>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</si>
  <si>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</si>
  <si>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</si>
  <si>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</si>
  <si>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</si>
  <si>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</si>
  <si>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</si>
  <si>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</si>
  <si>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</si>
  <si>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</si>
  <si>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</si>
  <si>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</si>
  <si>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</si>
  <si>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</si>
  <si>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</si>
  <si>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</si>
  <si>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</si>
  <si>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</si>
  <si>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</si>
  <si>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</si>
  <si>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</si>
  <si>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</si>
  <si>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</si>
  <si>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</si>
  <si>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</si>
  <si>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</si>
  <si>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</si>
  <si>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</si>
  <si>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</si>
  <si>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</si>
  <si>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</si>
  <si>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</si>
  <si>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</si>
  <si>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</si>
  <si>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</si>
  <si>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</si>
  <si>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</si>
  <si>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</si>
  <si>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</si>
  <si>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</si>
  <si>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</si>
  <si>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</si>
  <si>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</si>
  <si>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</si>
  <si>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</si>
  <si>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</si>
  <si>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</si>
  <si>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</si>
  <si>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</si>
  <si>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</si>
  <si>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</si>
  <si>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</si>
  <si>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</si>
  <si>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</si>
  <si>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</si>
  <si>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</si>
  <si>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</si>
  <si>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</si>
  <si>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</si>
  <si>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</si>
  <si>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</si>
  <si>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</si>
  <si>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</si>
  <si>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</si>
  <si>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</si>
  <si>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</si>
  <si>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</si>
  <si>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</si>
  <si>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</si>
  <si>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</si>
  <si>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</si>
  <si>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</si>
  <si>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</si>
  <si>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</si>
  <si>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</si>
  <si>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</si>
  <si>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</si>
  <si>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</si>
  <si>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</si>
  <si>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</si>
  <si>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</si>
  <si>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</si>
  <si>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</si>
  <si>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</si>
  <si>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</si>
  <si>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</si>
  <si>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</si>
  <si>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</si>
  <si>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</si>
  <si>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</si>
  <si>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</si>
  <si>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</si>
  <si>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</si>
  <si>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</si>
  <si>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</si>
  <si>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</si>
  <si>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</si>
  <si>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</si>
  <si>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</si>
  <si>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</si>
  <si>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</si>
  <si>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</si>
  <si>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</si>
  <si>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</si>
  <si>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</si>
  <si>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</si>
  <si>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</si>
  <si>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</si>
  <si>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</si>
  <si>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</si>
  <si>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</si>
  <si>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</si>
  <si>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</si>
  <si>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</si>
  <si>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</si>
  <si>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</si>
  <si>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</si>
  <si>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</si>
  <si>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</si>
  <si>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</si>
  <si>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</si>
  <si>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</si>
  <si>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</si>
  <si>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</si>
  <si>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</si>
  <si>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</si>
  <si>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</si>
  <si>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</si>
  <si>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</si>
  <si>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</si>
  <si>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</si>
  <si>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</si>
  <si>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</si>
  <si>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</si>
  <si>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</si>
  <si>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</si>
  <si>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</si>
  <si>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</si>
  <si>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</si>
  <si>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</si>
  <si>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</si>
  <si>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</si>
  <si>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</si>
  <si>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</si>
  <si>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</si>
  <si>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</si>
  <si>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</si>
  <si>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</si>
  <si>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</si>
  <si>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</si>
  <si>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</si>
  <si>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</si>
  <si>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</si>
  <si>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</si>
  <si>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</si>
  <si>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</si>
  <si>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</si>
  <si>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</si>
  <si>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</si>
  <si>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</si>
  <si>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</si>
  <si>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</si>
  <si>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</si>
  <si>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</si>
  <si>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</si>
  <si>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</si>
  <si>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</si>
  <si>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</si>
  <si>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</si>
  <si>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</si>
  <si>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</si>
  <si>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</si>
  <si>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</si>
  <si>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</si>
  <si>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</si>
  <si>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</si>
  <si>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</si>
  <si>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</si>
  <si>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</si>
  <si>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</si>
  <si>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</si>
  <si>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</si>
  <si>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</si>
  <si>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</si>
  <si>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</si>
  <si>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</si>
  <si>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</si>
  <si>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</si>
  <si>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</si>
  <si>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</si>
  <si>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</si>
  <si>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</si>
  <si>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</si>
  <si>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</si>
  <si>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</si>
  <si>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</si>
  <si>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</si>
  <si>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</si>
  <si>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</si>
  <si>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</si>
  <si>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</si>
  <si>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</si>
  <si>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</si>
  <si>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</si>
  <si>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</si>
  <si>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</si>
  <si>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</si>
  <si>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</si>
  <si>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</si>
  <si>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</si>
  <si>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</si>
  <si>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</si>
  <si>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</si>
  <si>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</si>
  <si>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</si>
  <si>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</si>
  <si>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</si>
  <si>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</si>
  <si>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</si>
  <si>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</si>
  <si>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</si>
  <si>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</si>
  <si>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</si>
  <si>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</si>
  <si>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</si>
  <si>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</si>
  <si>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</si>
  <si>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</si>
  <si>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</si>
  <si>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</si>
  <si>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</si>
  <si>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</si>
  <si>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</si>
  <si>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</si>
  <si>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</si>
  <si>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</si>
  <si>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</si>
  <si>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</si>
  <si>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</si>
  <si>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</si>
  <si>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</si>
  <si>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</si>
  <si>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</si>
  <si>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</si>
  <si>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</si>
  <si>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</si>
  <si>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</si>
  <si>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</si>
  <si>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</si>
  <si>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</si>
  <si>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</si>
  <si>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</si>
  <si>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</si>
  <si>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</si>
  <si>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</si>
  <si>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</si>
  <si>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</si>
  <si>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</si>
  <si>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</si>
  <si>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</si>
  <si>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</si>
  <si>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</si>
  <si>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</si>
  <si>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</si>
  <si>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</si>
  <si>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</si>
  <si>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</si>
  <si>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</si>
  <si>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</si>
  <si>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</si>
  <si>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</si>
  <si>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</si>
  <si>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</si>
  <si>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</si>
  <si>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</si>
  <si>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</si>
  <si>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</si>
  <si>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</si>
  <si>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</si>
  <si>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</si>
  <si>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</si>
  <si>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</si>
  <si>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</si>
  <si>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</si>
  <si>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</si>
  <si>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</si>
  <si>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</si>
  <si>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</si>
  <si>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</si>
  <si>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</si>
  <si>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</si>
  <si>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</si>
  <si>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</si>
  <si>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</si>
  <si>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</si>
  <si>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</si>
  <si>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</si>
  <si>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</si>
  <si>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</si>
  <si>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</si>
  <si>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</si>
  <si>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</si>
  <si>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</si>
  <si>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</si>
  <si>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</si>
  <si>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</si>
  <si>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</si>
  <si>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</si>
  <si>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</si>
  <si>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</si>
  <si>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</si>
  <si>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</si>
  <si>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</si>
  <si>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</si>
  <si>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</si>
  <si>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</si>
  <si>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</si>
  <si>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</si>
  <si>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</si>
  <si>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</si>
  <si>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</si>
  <si>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</si>
  <si>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</si>
  <si>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</si>
  <si>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</si>
  <si>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</si>
  <si>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</si>
  <si>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</si>
  <si>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</si>
  <si>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</si>
  <si>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</si>
  <si>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</si>
  <si>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</si>
  <si>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</si>
  <si>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</si>
  <si>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</si>
  <si>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</si>
  <si>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</si>
  <si>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</si>
  <si>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</si>
  <si>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</si>
  <si>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</si>
  <si>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</si>
  <si>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</si>
  <si>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</si>
  <si>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</si>
  <si>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</si>
  <si>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</si>
  <si>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</si>
  <si>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</si>
  <si>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</si>
  <si>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</si>
  <si>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</si>
  <si>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</si>
  <si>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</si>
  <si>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</si>
  <si>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</si>
  <si>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</si>
  <si>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</si>
  <si>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</si>
  <si>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</si>
  <si>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</si>
  <si>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</si>
  <si>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</si>
  <si>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</si>
  <si>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</si>
  <si>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</si>
  <si>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</si>
  <si>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</si>
  <si>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</si>
  <si>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</si>
  <si>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</si>
  <si>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</si>
  <si>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</si>
  <si>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</si>
  <si>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</si>
  <si>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</si>
  <si>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</si>
  <si>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</si>
  <si>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</si>
  <si>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</si>
  <si>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</si>
  <si>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</si>
  <si>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</si>
  <si>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</si>
  <si>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</si>
  <si>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</si>
  <si>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</si>
  <si>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</si>
  <si>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</si>
  <si>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</si>
  <si>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</si>
  <si>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</si>
  <si>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</si>
  <si>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</si>
  <si>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</si>
  <si>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</si>
  <si>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</si>
  <si>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</si>
  <si>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</si>
  <si>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</si>
  <si>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</si>
  <si>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</si>
  <si>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</si>
  <si>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</si>
  <si>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</si>
  <si>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</si>
  <si>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</si>
  <si>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</si>
  <si>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</si>
  <si>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</si>
  <si>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</si>
  <si>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</si>
  <si>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</si>
  <si>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</si>
  <si>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</si>
  <si>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</si>
  <si>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</si>
  <si>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</si>
  <si>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</si>
  <si>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</si>
  <si>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</si>
  <si>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</si>
  <si>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</si>
  <si>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</si>
  <si>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</si>
  <si>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</si>
  <si>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</si>
  <si>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</si>
  <si>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</si>
  <si>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</si>
  <si>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</si>
  <si>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</si>
  <si>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</si>
  <si>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</si>
  <si>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</si>
  <si>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</si>
  <si>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</si>
  <si>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</si>
  <si>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</si>
  <si>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</si>
  <si>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</si>
  <si>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</si>
  <si>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</si>
  <si>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</si>
  <si>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</si>
  <si>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</si>
  <si>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</si>
  <si>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</si>
  <si>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</si>
  <si>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</si>
  <si>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</si>
  <si>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</si>
  <si>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</si>
  <si>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</si>
  <si>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</si>
  <si>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</si>
  <si>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</si>
  <si>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</si>
  <si>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</si>
  <si>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</si>
  <si>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</si>
  <si>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</si>
  <si>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</si>
  <si>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</si>
  <si>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</si>
  <si>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</si>
  <si>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</si>
  <si>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</si>
  <si>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</si>
  <si>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</si>
  <si>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</si>
  <si>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</si>
  <si>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</si>
  <si>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</si>
  <si>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</si>
  <si>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</si>
  <si>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</si>
  <si>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</si>
  <si>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</si>
  <si>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</si>
  <si>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</si>
  <si>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</si>
  <si>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</si>
  <si>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</si>
  <si>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</si>
  <si>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</si>
  <si>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</si>
  <si>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</si>
  <si>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</si>
  <si>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</si>
  <si>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</si>
  <si>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</si>
  <si>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</si>
  <si>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</si>
  <si>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</si>
  <si>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</si>
  <si>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</si>
  <si>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</si>
  <si>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</si>
  <si>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</si>
  <si>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</si>
  <si>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</si>
  <si>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</si>
  <si>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</si>
  <si>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</si>
  <si>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</si>
  <si>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</si>
  <si>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</si>
  <si>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</si>
  <si>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</si>
  <si>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</si>
  <si>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</si>
  <si>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</si>
  <si>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</si>
  <si>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</si>
  <si>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</si>
  <si>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</si>
  <si>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</si>
  <si>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</si>
  <si>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</si>
  <si>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</si>
  <si>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</si>
  <si>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</si>
  <si>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</si>
  <si>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</si>
  <si>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</si>
  <si>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</si>
  <si>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</si>
  <si>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</si>
  <si>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</si>
  <si>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</si>
  <si>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</si>
  <si>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</si>
  <si>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</si>
  <si>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</si>
  <si>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</si>
  <si>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</si>
  <si>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</si>
  <si>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</si>
  <si>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</si>
  <si>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</si>
  <si>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</si>
  <si>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</si>
  <si>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</si>
  <si>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</si>
  <si>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</si>
  <si>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</si>
  <si>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</si>
  <si>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</si>
  <si>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</si>
  <si>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</si>
  <si>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</si>
  <si>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</si>
  <si>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</si>
  <si>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</si>
  <si>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</si>
  <si>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</si>
  <si>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</si>
  <si>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</si>
  <si>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</si>
  <si>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</si>
  <si>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</si>
  <si>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</si>
  <si>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</si>
  <si>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</si>
  <si>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</si>
  <si>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</si>
  <si>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</si>
  <si>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</si>
  <si>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</si>
  <si>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</si>
  <si>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</si>
  <si>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</si>
  <si>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</si>
  <si>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</si>
  <si>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</si>
  <si>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</si>
  <si>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</si>
  <si>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</si>
  <si>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</si>
  <si>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</si>
  <si>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</si>
  <si>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</si>
  <si>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</si>
  <si>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</si>
  <si>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</si>
  <si>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</si>
  <si>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</si>
  <si>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</si>
  <si>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</si>
  <si>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</si>
  <si>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</si>
  <si>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</si>
  <si>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</si>
  <si>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</si>
  <si>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</si>
  <si>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</si>
  <si>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</si>
  <si>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</si>
  <si>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</si>
  <si>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</si>
  <si>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</si>
  <si>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</si>
  <si>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</si>
  <si>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</si>
  <si>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</si>
  <si>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</si>
  <si>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</si>
  <si>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</si>
  <si>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</si>
  <si>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</si>
  <si>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</si>
  <si>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</si>
  <si>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</si>
  <si>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</si>
  <si>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</si>
  <si>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</si>
  <si>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</si>
  <si>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</si>
  <si>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</si>
  <si>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</si>
  <si>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</si>
  <si>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</si>
  <si>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</si>
  <si>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</si>
  <si>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</si>
  <si>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</si>
  <si>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</si>
  <si>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</si>
  <si>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</si>
  <si>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</si>
  <si>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</si>
  <si>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</si>
  <si>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</si>
  <si>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</si>
  <si>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</si>
  <si>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</si>
  <si>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</si>
  <si>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</si>
  <si>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</si>
  <si>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</si>
  <si>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</si>
  <si>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</si>
  <si>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</si>
  <si>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</si>
  <si>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</si>
  <si>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</si>
  <si>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</si>
  <si>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</si>
  <si>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</si>
  <si>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</si>
  <si>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</si>
  <si>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</si>
  <si>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</si>
  <si>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</si>
  <si>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</si>
  <si>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</si>
  <si>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</si>
  <si>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</si>
  <si>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</si>
  <si>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</si>
  <si>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</si>
  <si>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</si>
  <si>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</si>
  <si>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</si>
  <si>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</si>
  <si>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</si>
  <si>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</si>
  <si>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</si>
  <si>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</si>
  <si>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</si>
  <si>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</si>
  <si>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</si>
  <si>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</si>
  <si>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</si>
  <si>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</si>
  <si>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</si>
  <si>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</si>
  <si>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</si>
  <si>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</si>
  <si>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</si>
  <si>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</si>
  <si>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</si>
  <si>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</si>
  <si>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</si>
  <si>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</si>
  <si>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</si>
  <si>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</si>
  <si>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</si>
  <si>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</si>
  <si>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</si>
  <si>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</si>
  <si>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</si>
  <si>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</si>
  <si>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</si>
  <si>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</si>
  <si>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</si>
  <si>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</si>
  <si>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</si>
  <si>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</si>
  <si>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</si>
  <si>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</si>
  <si>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</si>
  <si>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</si>
  <si>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</si>
  <si>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</si>
  <si>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</si>
  <si>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</si>
  <si>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</si>
  <si>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</si>
  <si>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</si>
  <si>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</si>
  <si>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</si>
  <si>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</si>
  <si>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</si>
  <si>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</si>
  <si>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</si>
  <si>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</si>
  <si>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</si>
  <si>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</si>
  <si>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</si>
  <si>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</si>
  <si>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</si>
  <si>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</si>
  <si>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</si>
  <si>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</si>
  <si>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</si>
  <si>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</si>
  <si>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</si>
  <si>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</si>
  <si>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</si>
  <si>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</si>
  <si>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</si>
  <si>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</si>
  <si>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</si>
  <si>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</si>
  <si>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</si>
  <si>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</si>
  <si>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</si>
  <si>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</si>
  <si>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</si>
  <si>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</si>
  <si>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</si>
  <si>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</si>
  <si>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</si>
  <si>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</si>
  <si>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</si>
  <si>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</si>
  <si>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</si>
  <si>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</si>
  <si>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</si>
  <si>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</si>
  <si>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</si>
  <si>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</si>
  <si>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</si>
  <si>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</si>
  <si>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</si>
  <si>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</si>
  <si>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</si>
  <si>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</si>
  <si>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</si>
  <si>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</si>
  <si>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</si>
  <si>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</si>
  <si>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</si>
  <si>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</si>
  <si>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</si>
  <si>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</si>
  <si>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</si>
  <si>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</si>
  <si>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</si>
  <si>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</si>
  <si>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</si>
  <si>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</si>
  <si>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</si>
  <si>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</si>
  <si>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</si>
  <si>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</si>
  <si>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</si>
  <si>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</si>
  <si>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</si>
  <si>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</si>
  <si>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</si>
  <si>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</si>
  <si>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</si>
  <si>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</si>
  <si>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</si>
  <si>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</si>
  <si>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</si>
  <si>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</si>
  <si>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</si>
  <si>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</si>
  <si>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</si>
  <si>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</si>
  <si>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</si>
  <si>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</si>
  <si>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</si>
  <si>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</si>
  <si>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</si>
  <si>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</si>
  <si>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</si>
  <si>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</si>
  <si>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</si>
  <si>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</si>
  <si>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</si>
  <si>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</si>
  <si>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</si>
  <si>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</si>
  <si>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</si>
  <si>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</si>
  <si>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</si>
  <si>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</si>
  <si>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</si>
  <si>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</si>
  <si>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</si>
  <si>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</si>
  <si>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</si>
  <si>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</si>
  <si>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</si>
  <si>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</si>
  <si>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</si>
  <si>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</si>
  <si>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</si>
  <si>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</si>
  <si>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</si>
  <si>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</si>
  <si>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</si>
  <si>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</si>
  <si>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</si>
  <si>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</si>
  <si>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</si>
  <si>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</si>
  <si>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</si>
  <si>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</si>
  <si>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</si>
  <si>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</si>
  <si>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</si>
  <si>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</si>
  <si>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</si>
  <si>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</si>
  <si>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</si>
  <si>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</si>
  <si>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</si>
  <si>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</si>
  <si>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</si>
  <si>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</si>
  <si>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</si>
  <si>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</si>
  <si>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</si>
  <si>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</si>
  <si>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</si>
  <si>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</si>
  <si>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</si>
  <si>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</si>
  <si>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</si>
  <si>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</si>
  <si>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</si>
  <si>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</si>
  <si>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</si>
  <si>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</si>
  <si>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</si>
  <si>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</si>
  <si>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</si>
  <si>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</si>
  <si>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</si>
  <si>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</si>
  <si>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</si>
  <si>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</si>
  <si>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</si>
  <si>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</si>
  <si>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</si>
  <si>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</si>
  <si>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</si>
  <si>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</si>
  <si>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</si>
  <si>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</si>
  <si>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</si>
  <si>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</si>
  <si>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</si>
  <si>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</si>
  <si>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</si>
  <si>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</si>
  <si>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</si>
  <si>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</si>
  <si>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</si>
  <si>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</si>
  <si>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</si>
  <si>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</si>
  <si>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</si>
  <si>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</si>
  <si>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</si>
  <si>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</si>
  <si>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</si>
  <si>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</si>
  <si>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</si>
  <si>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</si>
  <si>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</si>
  <si>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</si>
  <si>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</si>
  <si>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</si>
  <si>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</si>
  <si>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</si>
  <si>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</si>
  <si>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</si>
  <si>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</si>
  <si>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</si>
  <si>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</si>
  <si>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</si>
  <si>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</si>
  <si>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</si>
  <si>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</si>
  <si>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</si>
  <si>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</si>
  <si>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</si>
  <si>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</si>
  <si>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</si>
  <si>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</si>
  <si>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</si>
  <si>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</si>
  <si>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</si>
  <si>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</si>
  <si>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</si>
  <si>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</si>
  <si>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</si>
  <si>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</si>
  <si>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</si>
  <si>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</si>
  <si>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</si>
  <si>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</si>
  <si>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</si>
  <si>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</si>
  <si>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</si>
  <si>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</si>
  <si>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</si>
  <si>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</si>
  <si>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</si>
  <si>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</si>
  <si>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</si>
  <si>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</si>
  <si>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</si>
  <si>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</si>
  <si>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</si>
  <si>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</si>
  <si>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</si>
  <si>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</si>
  <si>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</si>
  <si>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</si>
  <si>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</si>
  <si>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</si>
  <si>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</si>
  <si>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</si>
  <si>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</si>
  <si>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</si>
  <si>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</si>
  <si>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</si>
  <si>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</si>
  <si>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</si>
  <si>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</si>
  <si>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</si>
  <si>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</si>
  <si>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</si>
  <si>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</si>
  <si>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</si>
  <si>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</si>
  <si>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</si>
  <si>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</si>
  <si>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</si>
  <si>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</si>
  <si>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</si>
  <si>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</si>
  <si>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</si>
  <si>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</si>
  <si>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</si>
  <si>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</si>
  <si>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</si>
  <si>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</si>
  <si>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</si>
  <si>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</si>
  <si>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</si>
  <si>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</si>
  <si>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</si>
  <si>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</si>
  <si>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</si>
  <si>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</si>
  <si>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</si>
  <si>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</si>
  <si>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</si>
  <si>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</si>
  <si>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</si>
  <si>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</si>
  <si>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</si>
  <si>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</si>
  <si>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</si>
  <si>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</si>
  <si>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</si>
  <si>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</si>
  <si>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</si>
  <si>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</si>
  <si>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</si>
  <si>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</si>
  <si>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</si>
  <si>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</si>
  <si>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</si>
  <si>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</si>
  <si>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</si>
  <si>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</si>
  <si>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</si>
  <si>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</si>
  <si>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</si>
  <si>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</si>
  <si>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</si>
  <si>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</si>
  <si>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</si>
  <si>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</si>
  <si>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</si>
  <si>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</si>
  <si>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</si>
  <si>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</si>
  <si>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</si>
  <si>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</si>
  <si>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</si>
  <si>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</si>
  <si>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</si>
  <si>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</si>
  <si>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</si>
  <si>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</si>
  <si>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</si>
  <si>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</si>
  <si>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</si>
  <si>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</si>
  <si>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</si>
  <si>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</si>
  <si>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</si>
  <si>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</si>
  <si>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</si>
  <si>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</si>
  <si>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</si>
  <si>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</si>
  <si>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</si>
  <si>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</si>
  <si>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</si>
  <si>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</si>
  <si>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</si>
  <si>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</si>
  <si>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</si>
  <si>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</si>
  <si>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</si>
  <si>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</si>
  <si>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</si>
  <si>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</si>
  <si>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</si>
  <si>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</si>
  <si>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</si>
  <si>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</si>
  <si>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</si>
  <si>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</si>
  <si>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</si>
  <si>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</si>
  <si>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</si>
  <si>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</si>
  <si>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</si>
  <si>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</si>
  <si>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</si>
  <si>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</si>
  <si>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</si>
  <si>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</si>
  <si>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</si>
  <si>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</si>
  <si>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</si>
  <si>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</si>
  <si>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</si>
  <si>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</si>
  <si>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</si>
  <si>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</si>
  <si>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</si>
  <si>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</si>
  <si>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</si>
  <si>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</si>
  <si>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</si>
  <si>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</si>
  <si>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</si>
  <si>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</si>
  <si>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</si>
  <si>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</si>
  <si>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</si>
  <si>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</si>
  <si>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</si>
  <si>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</si>
  <si>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</si>
  <si>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</si>
  <si>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</si>
  <si>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</si>
  <si>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</si>
  <si>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</si>
  <si>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</si>
  <si>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</si>
  <si>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</si>
  <si>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</si>
  <si>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</si>
  <si>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</si>
  <si>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</si>
  <si>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</si>
  <si>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</si>
  <si>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</si>
  <si>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</si>
  <si>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</si>
  <si>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</si>
  <si>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</si>
  <si>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</si>
  <si>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</si>
  <si>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</si>
  <si>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</si>
  <si>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</si>
  <si>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</si>
  <si>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</si>
  <si>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</si>
  <si>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</si>
  <si>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</si>
  <si>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</si>
  <si>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</si>
  <si>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</si>
  <si>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</si>
  <si>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</si>
  <si>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</si>
  <si>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</si>
  <si>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</si>
  <si>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</si>
  <si>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</si>
  <si>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</si>
  <si>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</si>
  <si>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</si>
  <si>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</si>
  <si>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</si>
  <si>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</si>
  <si>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</si>
  <si>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</si>
  <si>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</si>
  <si>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</si>
  <si>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</si>
  <si>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</si>
  <si>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</si>
  <si>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</si>
  <si>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</si>
  <si>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</si>
  <si>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</si>
  <si>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</si>
  <si>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</si>
  <si>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</si>
  <si>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</si>
  <si>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</si>
  <si>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</si>
  <si>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</si>
  <si>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</si>
  <si>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</si>
  <si>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</si>
  <si>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</si>
  <si>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</si>
  <si>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</si>
  <si>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</si>
  <si>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</si>
  <si>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</si>
  <si>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</si>
  <si>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</si>
  <si>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</si>
  <si>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</si>
  <si>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</si>
  <si>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</si>
  <si>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</si>
  <si>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</si>
  <si>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</si>
  <si>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</si>
  <si>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</si>
  <si>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</si>
  <si>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</si>
  <si>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</si>
  <si>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</si>
  <si>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</si>
  <si>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</si>
  <si>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</si>
  <si>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</si>
  <si>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</si>
  <si>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</si>
  <si>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</si>
  <si>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</si>
  <si>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</si>
  <si>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</si>
  <si>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</si>
  <si>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</si>
  <si>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</si>
  <si>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</si>
  <si>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</si>
  <si>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</si>
  <si>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</si>
  <si>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</si>
  <si>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</si>
  <si>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</si>
  <si>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</si>
  <si>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</si>
  <si>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</si>
  <si>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</si>
  <si>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</si>
  <si>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</si>
  <si>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</si>
  <si>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</si>
  <si>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</si>
  <si>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</si>
  <si>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</si>
  <si>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</si>
  <si>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</si>
  <si>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</si>
  <si>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</si>
  <si>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</si>
  <si>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</si>
  <si>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</si>
  <si>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</si>
  <si>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</si>
  <si>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</si>
  <si>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</si>
  <si>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</si>
  <si>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</si>
  <si>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</si>
  <si>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</si>
  <si>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</si>
  <si>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</si>
  <si>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</si>
  <si>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</si>
  <si>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</si>
  <si>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</si>
  <si>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</si>
  <si>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</si>
  <si>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</si>
  <si>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</si>
  <si>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</si>
  <si>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</si>
  <si>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</si>
  <si>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</si>
  <si>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</si>
  <si>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</si>
  <si>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</si>
  <si>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</si>
  <si>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</si>
  <si>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</si>
  <si>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</si>
  <si>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</si>
  <si>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</si>
  <si>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</si>
  <si>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</si>
  <si>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</si>
  <si>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</si>
  <si>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</si>
  <si>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</si>
  <si>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</si>
  <si>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</si>
  <si>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</si>
  <si>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</si>
  <si>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</si>
  <si>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</si>
  <si>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</si>
  <si>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</si>
  <si>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</si>
  <si>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</si>
  <si>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</si>
  <si>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</si>
  <si>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</si>
  <si>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</si>
  <si>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</si>
  <si>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</si>
  <si>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</si>
  <si>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</si>
  <si>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</si>
  <si>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</si>
  <si>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</si>
  <si>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</si>
  <si>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</si>
  <si>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</si>
  <si>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</si>
  <si>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</si>
  <si>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</si>
  <si>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</si>
  <si>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</si>
  <si>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</si>
  <si>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</si>
  <si>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</si>
  <si>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</si>
  <si>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</si>
  <si>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</si>
  <si>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</si>
  <si>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</si>
  <si>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</si>
  <si>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</si>
  <si>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</si>
  <si>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</si>
  <si>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</si>
  <si>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</si>
  <si>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</si>
  <si>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</si>
  <si>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</si>
  <si>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</si>
  <si>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</si>
  <si>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</si>
  <si>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</si>
  <si>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</si>
  <si>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</si>
  <si>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</si>
  <si>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</si>
  <si>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</si>
  <si>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</si>
  <si>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</si>
  <si>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</si>
  <si>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</si>
  <si>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</si>
  <si>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</si>
  <si>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</si>
  <si>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</si>
  <si>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</si>
  <si>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</si>
  <si>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</si>
  <si>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</si>
  <si>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</si>
  <si>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</si>
  <si>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</si>
  <si>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</si>
  <si>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</si>
  <si>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</si>
  <si>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</si>
  <si>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</si>
  <si>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</si>
  <si>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</si>
  <si>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</si>
  <si>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</si>
  <si>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</si>
  <si>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</si>
  <si>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</si>
  <si>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</si>
  <si>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</si>
  <si>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</si>
  <si>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</si>
  <si>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</si>
  <si>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</si>
  <si>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</si>
  <si>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</si>
  <si>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</si>
  <si>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</si>
  <si>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</si>
  <si>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</si>
  <si>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</si>
  <si>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</si>
  <si>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</si>
  <si>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</si>
  <si>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</si>
  <si>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</si>
  <si>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</si>
  <si>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</si>
  <si>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</si>
  <si>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</si>
  <si>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</si>
  <si>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</si>
  <si>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</si>
  <si>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</si>
  <si>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</si>
  <si>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</si>
  <si>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</si>
  <si>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</si>
  <si>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</si>
  <si>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</si>
  <si>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</si>
  <si>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</si>
  <si>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</si>
  <si>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</si>
  <si>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</si>
  <si>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</si>
  <si>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</si>
  <si>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</si>
  <si>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</si>
  <si>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</si>
  <si>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</si>
  <si>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</si>
  <si>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</si>
  <si>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</si>
  <si>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</si>
  <si>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</si>
  <si>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</si>
  <si>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</si>
  <si>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</si>
  <si>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</si>
  <si>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</si>
  <si>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</si>
  <si>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</si>
  <si>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</si>
  <si>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</si>
  <si>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</si>
  <si>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</si>
  <si>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</si>
  <si>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</si>
  <si>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</si>
  <si>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</si>
  <si>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</si>
  <si>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</si>
  <si>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</si>
  <si>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</si>
  <si>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</si>
  <si>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</si>
  <si>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</si>
  <si>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</si>
  <si>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</si>
  <si>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</si>
  <si>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</si>
  <si>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</si>
  <si>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</si>
  <si>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</si>
  <si>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</si>
  <si>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</si>
  <si>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</si>
  <si>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</si>
  <si>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</si>
  <si>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</si>
  <si>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</si>
  <si>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</si>
  <si>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</si>
  <si>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</si>
  <si>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</si>
  <si>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</si>
  <si>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</si>
  <si>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</si>
  <si>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</si>
  <si>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</si>
  <si>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</si>
  <si>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</si>
  <si>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</si>
  <si>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</si>
  <si>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</si>
  <si>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</si>
  <si>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</si>
  <si>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</si>
  <si>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</si>
  <si>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</si>
  <si>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</si>
  <si>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</si>
  <si>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</si>
  <si>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</si>
  <si>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</si>
  <si>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</si>
  <si>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</si>
  <si>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</si>
  <si>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</si>
  <si>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</si>
  <si>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</si>
  <si>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</si>
  <si>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</si>
  <si>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</si>
  <si>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</si>
  <si>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</si>
  <si>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</si>
  <si>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</si>
  <si>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</si>
  <si>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</si>
  <si>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</si>
  <si>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</si>
  <si>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</si>
  <si>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</si>
  <si>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</si>
  <si>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</si>
  <si>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</si>
  <si>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</si>
  <si>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</si>
  <si>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</si>
  <si>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</si>
  <si>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</si>
  <si>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</si>
  <si>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</si>
  <si>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</si>
  <si>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</si>
  <si>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</si>
  <si>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</si>
  <si>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</si>
  <si>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</si>
  <si>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</si>
  <si>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</si>
  <si>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</si>
  <si>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</si>
  <si>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</si>
  <si>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</si>
  <si>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</si>
  <si>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</si>
  <si>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</si>
  <si>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</si>
  <si>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</si>
  <si>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</si>
  <si>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</si>
  <si>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</si>
  <si>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</si>
  <si>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</si>
  <si>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</si>
  <si>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</si>
  <si>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</si>
  <si>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</si>
  <si>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</si>
  <si>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</si>
  <si>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</si>
  <si>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</si>
  <si>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</si>
  <si>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</si>
  <si>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</si>
  <si>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</si>
  <si>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</si>
  <si>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</si>
  <si>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</si>
  <si>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</si>
  <si>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</si>
  <si>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</si>
  <si>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</si>
  <si>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</si>
  <si>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</si>
  <si>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</si>
  <si>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</si>
  <si>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</si>
  <si>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</si>
  <si>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</si>
  <si>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</si>
  <si>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</si>
  <si>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</si>
  <si>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</si>
  <si>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</si>
  <si>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</si>
  <si>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</si>
  <si>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</si>
  <si>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</si>
  <si>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</si>
  <si>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</si>
  <si>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</si>
  <si>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</si>
  <si>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</si>
  <si>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</si>
  <si>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</si>
  <si>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</si>
  <si>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</si>
  <si>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</si>
  <si>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</si>
  <si>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</si>
  <si>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</si>
  <si>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</si>
  <si>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</si>
  <si>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</si>
  <si>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</si>
  <si>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</si>
  <si>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</si>
  <si>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</si>
  <si>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</si>
  <si>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</si>
  <si>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</si>
  <si>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</si>
  <si>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</si>
  <si>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</si>
  <si>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</si>
  <si>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</si>
  <si>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</si>
  <si>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</si>
  <si>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</si>
  <si>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</si>
  <si>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</si>
  <si>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</si>
  <si>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</si>
  <si>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</si>
  <si>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</si>
  <si>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</si>
  <si>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</si>
  <si>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</si>
  <si>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</si>
  <si>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</si>
  <si>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</si>
  <si>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</si>
  <si>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</si>
  <si>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</si>
  <si>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</si>
  <si>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</si>
  <si>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</si>
  <si>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</si>
  <si>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</si>
  <si>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</si>
  <si>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</si>
  <si>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</si>
  <si>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</si>
  <si>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</si>
  <si>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</si>
  <si>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</si>
  <si>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</si>
  <si>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</si>
  <si>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</si>
  <si>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</si>
  <si>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</si>
  <si>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</si>
  <si>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</si>
  <si>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</si>
  <si>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</si>
  <si>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</si>
  <si>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</si>
  <si>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</si>
  <si>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</si>
  <si>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</si>
  <si>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</si>
  <si>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</si>
  <si>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</si>
  <si>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</si>
  <si>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</si>
  <si>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</si>
  <si>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</si>
  <si>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</si>
  <si>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</si>
  <si>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</si>
  <si>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</si>
  <si>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</si>
  <si>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</si>
  <si>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</si>
  <si>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</si>
  <si>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</si>
  <si>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</si>
  <si>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</si>
  <si>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</si>
  <si>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</si>
  <si>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</si>
  <si>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</si>
  <si>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</si>
  <si>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</si>
  <si>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</si>
  <si>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</si>
  <si>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</si>
  <si>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</si>
  <si>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</si>
  <si>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</si>
  <si>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</si>
  <si>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</si>
  <si>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</si>
  <si>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</si>
  <si>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</si>
  <si>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</si>
  <si>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</si>
  <si>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</si>
  <si>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</si>
  <si>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</si>
  <si>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</si>
  <si>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</si>
  <si>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</si>
  <si>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</si>
  <si>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</si>
  <si>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</si>
  <si>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</si>
  <si>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</si>
  <si>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</si>
  <si>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</si>
  <si>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</si>
  <si>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</si>
  <si>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</si>
  <si>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</si>
  <si>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</si>
  <si>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</si>
  <si>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</si>
  <si>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</si>
  <si>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</si>
  <si>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</si>
  <si>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</si>
  <si>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</si>
  <si>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</si>
  <si>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</si>
  <si>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</si>
  <si>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</si>
  <si>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</si>
  <si>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</si>
  <si>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</si>
  <si>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</si>
  <si>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</si>
  <si>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</si>
  <si>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</si>
  <si>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</si>
  <si>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</si>
  <si>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</si>
  <si>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</si>
  <si>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</si>
  <si>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</si>
  <si>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</si>
  <si>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</si>
  <si>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</si>
  <si>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</si>
  <si>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</si>
  <si>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</si>
  <si>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</si>
  <si>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</si>
  <si>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</si>
  <si>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</si>
  <si>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</si>
  <si>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</si>
  <si>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</si>
  <si>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</si>
  <si>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</si>
  <si>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</si>
  <si>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</si>
  <si>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</si>
  <si>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</si>
  <si>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</si>
  <si>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</si>
  <si>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</si>
  <si>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</si>
  <si>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</si>
  <si>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</si>
  <si>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</si>
  <si>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</si>
  <si>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</si>
  <si>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</si>
  <si>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</si>
  <si>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</si>
  <si>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</si>
  <si>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</si>
  <si>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</si>
  <si>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</si>
  <si>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</si>
  <si>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</si>
  <si>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</si>
  <si>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</si>
  <si>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</si>
  <si>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</si>
  <si>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</si>
  <si>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</si>
  <si>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</si>
  <si>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</si>
  <si>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</si>
  <si>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</si>
  <si>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</si>
  <si>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</si>
  <si>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</si>
  <si>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</si>
  <si>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</si>
  <si>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</si>
  <si>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</si>
  <si>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</si>
  <si>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</si>
  <si>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</si>
  <si>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</si>
  <si>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</si>
  <si>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</si>
  <si>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</si>
  <si>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</si>
  <si>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</si>
  <si>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</si>
  <si>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</si>
  <si>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</si>
  <si>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</si>
  <si>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</si>
  <si>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</si>
  <si>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</si>
  <si>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</si>
  <si>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</si>
  <si>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</si>
  <si>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</si>
  <si>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</si>
  <si>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</si>
  <si>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</si>
  <si>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</si>
  <si>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</si>
  <si>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</si>
  <si>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</si>
  <si>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</si>
  <si>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</si>
  <si>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</si>
  <si>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</si>
  <si>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</si>
  <si>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</si>
  <si>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</si>
  <si>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</si>
  <si>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</si>
  <si>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</si>
  <si>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</si>
  <si>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</si>
  <si>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</si>
  <si>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</si>
  <si>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</si>
  <si>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</si>
  <si>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</si>
  <si>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</si>
  <si>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</si>
  <si>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</si>
  <si>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</si>
  <si>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</si>
  <si>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</si>
  <si>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</si>
  <si>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</si>
  <si>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</si>
  <si>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</si>
  <si>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</si>
  <si>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</si>
  <si>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</si>
  <si>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</si>
  <si>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</si>
  <si>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</si>
  <si>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</si>
  <si>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</si>
  <si>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</si>
  <si>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</si>
  <si>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</si>
  <si>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</si>
  <si>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</si>
  <si>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</si>
  <si>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</si>
  <si>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</si>
  <si>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</si>
  <si>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</si>
  <si>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</si>
  <si>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</si>
  <si>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</si>
  <si>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</si>
  <si>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</si>
  <si>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</si>
  <si>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</si>
  <si>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</si>
  <si>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</si>
  <si>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</si>
  <si>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</si>
  <si>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</si>
  <si>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</si>
  <si>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</si>
  <si>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</si>
  <si>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</si>
  <si>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</si>
  <si>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</si>
  <si>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</si>
  <si>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</si>
  <si>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</si>
  <si>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</si>
  <si>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</si>
  <si>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</si>
  <si>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</si>
  <si>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</si>
  <si>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</si>
  <si>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</si>
  <si>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</si>
  <si>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</si>
  <si>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</si>
  <si>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</si>
  <si>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</si>
  <si>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</si>
  <si>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</si>
  <si>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</si>
  <si>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</si>
  <si>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</si>
  <si>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</si>
  <si>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</si>
  <si>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</si>
  <si>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</si>
  <si>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</si>
  <si>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</si>
  <si>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</si>
  <si>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</si>
  <si>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</si>
  <si>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</si>
  <si>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</si>
  <si>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</si>
  <si>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</si>
  <si>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</si>
  <si>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</si>
  <si>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</si>
  <si>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</si>
  <si>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</si>
  <si>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</si>
  <si>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</si>
  <si>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</si>
  <si>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</si>
  <si>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</si>
  <si>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</si>
  <si>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</si>
  <si>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</si>
  <si>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</si>
  <si>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</si>
  <si>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</si>
  <si>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</si>
  <si>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</si>
  <si>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</si>
  <si>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</si>
  <si>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</si>
  <si>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</si>
  <si>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</si>
  <si>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</si>
  <si>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</si>
  <si>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</si>
  <si>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</si>
  <si>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</si>
  <si>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</si>
  <si>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</si>
  <si>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</si>
  <si>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</si>
  <si>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</si>
  <si>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</si>
  <si>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</si>
  <si>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</si>
  <si>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</si>
  <si>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</si>
  <si>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</si>
  <si>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</si>
  <si>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</si>
  <si>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</si>
  <si>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</si>
  <si>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</si>
  <si>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</si>
  <si>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</si>
  <si>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</si>
  <si>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</si>
  <si>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</si>
  <si>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</si>
  <si>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</si>
  <si>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</si>
  <si>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</si>
  <si>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</si>
  <si>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</si>
  <si>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</si>
  <si>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</si>
  <si>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</si>
  <si>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</si>
  <si>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</si>
  <si>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</si>
  <si>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</si>
  <si>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</si>
  <si>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</si>
  <si>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</si>
  <si>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</si>
  <si>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</si>
  <si>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</si>
  <si>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</si>
  <si>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</si>
  <si>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</si>
  <si>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</si>
  <si>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</si>
  <si>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</si>
  <si>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</si>
  <si>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</si>
  <si>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</si>
  <si>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</si>
  <si>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</si>
  <si>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</si>
  <si>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</si>
  <si>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</si>
  <si>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</si>
  <si>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</si>
  <si>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</si>
  <si>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</si>
  <si>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</si>
  <si>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</si>
  <si>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</si>
  <si>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</si>
  <si>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</si>
  <si>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</si>
  <si>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</si>
  <si>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</si>
  <si>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</si>
  <si>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</si>
  <si>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</si>
  <si>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</si>
  <si>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</si>
  <si>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</si>
  <si>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</si>
  <si>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</si>
  <si>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</si>
  <si>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</si>
  <si>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</si>
  <si>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</si>
  <si>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</si>
  <si>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</si>
  <si>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</si>
  <si>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</si>
  <si>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</si>
  <si>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</si>
  <si>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</si>
  <si>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</si>
  <si>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</si>
  <si>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</si>
  <si>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</si>
  <si>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</si>
  <si>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</si>
  <si>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</si>
  <si>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</si>
  <si>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</si>
  <si>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</si>
  <si>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</si>
  <si>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</si>
  <si>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</si>
  <si>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</si>
  <si>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</si>
  <si>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</si>
  <si>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</si>
  <si>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</si>
  <si>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</si>
  <si>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</si>
  <si>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</si>
  <si>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</si>
  <si>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</si>
  <si>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</si>
  <si>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</si>
  <si>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</si>
  <si>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</si>
  <si>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</si>
  <si>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</si>
  <si>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</si>
  <si>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</si>
  <si>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</si>
  <si>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</si>
  <si>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</si>
  <si>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</si>
  <si>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</si>
  <si>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</si>
  <si>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</si>
  <si>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</si>
  <si>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</si>
  <si>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</si>
  <si>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</si>
  <si>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</si>
  <si>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</si>
  <si>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</si>
  <si>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</si>
  <si>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</si>
  <si>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</si>
  <si>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</si>
  <si>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</si>
  <si>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</si>
  <si>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</si>
  <si>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</si>
  <si>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</si>
  <si>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</si>
  <si>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</si>
  <si>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</si>
  <si>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</si>
  <si>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</si>
  <si>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</si>
  <si>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</si>
  <si>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</si>
  <si>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</si>
  <si>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</si>
  <si>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</si>
  <si>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</si>
  <si>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</si>
  <si>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</si>
  <si>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</si>
  <si>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</si>
  <si>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</si>
  <si>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</si>
  <si>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</si>
  <si>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</si>
  <si>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</si>
  <si>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</si>
  <si>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</si>
  <si>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</si>
  <si>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</si>
  <si>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</si>
  <si>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</si>
  <si>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</si>
  <si>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</si>
  <si>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</si>
  <si>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</si>
  <si>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</si>
  <si>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</si>
  <si>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</si>
  <si>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</si>
  <si>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</si>
  <si>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</si>
  <si>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</si>
  <si>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</si>
  <si>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</si>
  <si>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</si>
  <si>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</si>
  <si>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</si>
  <si>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</si>
  <si>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</si>
  <si>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</si>
  <si>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</si>
  <si>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</si>
  <si>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</si>
  <si>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</si>
  <si>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</si>
  <si>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</si>
  <si>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</si>
  <si>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</si>
  <si>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</si>
  <si>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</si>
  <si>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</si>
  <si>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</si>
  <si>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</si>
  <si>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</si>
  <si>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</si>
  <si>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</si>
  <si>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</si>
  <si>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</si>
  <si>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</si>
  <si>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</si>
  <si>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</si>
  <si>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</si>
  <si>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</si>
  <si>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</si>
  <si>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</si>
  <si>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</si>
  <si>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</si>
  <si>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</si>
  <si>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</si>
  <si>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</si>
  <si>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</si>
  <si>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</si>
  <si>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</si>
  <si>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</si>
  <si>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</si>
  <si>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</si>
  <si>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</si>
  <si>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</si>
  <si>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</si>
  <si>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</si>
  <si>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</si>
  <si>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</si>
  <si>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</si>
  <si>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</si>
  <si>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</si>
  <si>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</si>
  <si>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</si>
  <si>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</si>
  <si>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</si>
  <si>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</si>
  <si>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</si>
  <si>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</si>
  <si>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</si>
  <si>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</si>
  <si>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</si>
  <si>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</si>
  <si>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</si>
  <si>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</si>
  <si>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</si>
  <si>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</si>
  <si>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</si>
  <si>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</si>
  <si>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</si>
  <si>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</si>
  <si>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</si>
  <si>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</si>
  <si>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</si>
  <si>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</si>
  <si>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</si>
  <si>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</si>
  <si>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</si>
  <si>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</si>
  <si>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</si>
  <si>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</si>
  <si>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</si>
  <si>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</si>
  <si>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</si>
  <si>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</si>
  <si>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</si>
  <si>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</si>
  <si>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</si>
  <si>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</si>
  <si>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</si>
  <si>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</si>
  <si>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</si>
  <si>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</si>
  <si>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</si>
  <si>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</si>
  <si>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</si>
  <si>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</si>
  <si>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</si>
  <si>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</si>
  <si>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</si>
  <si>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</si>
  <si>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</si>
  <si>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</si>
  <si>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</si>
  <si>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</si>
  <si>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</si>
  <si>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</si>
  <si>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</si>
  <si>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</si>
  <si>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</si>
  <si>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</si>
  <si>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</si>
  <si>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</si>
  <si>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</si>
  <si>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</si>
  <si>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</si>
  <si>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</si>
  <si>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</si>
  <si>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</si>
  <si>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</si>
  <si>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</si>
  <si>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</si>
  <si>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</si>
  <si>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</si>
  <si>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</si>
  <si>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</si>
  <si>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</si>
  <si>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</si>
  <si>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</si>
  <si>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</si>
  <si>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</si>
  <si>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</si>
  <si>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</si>
  <si>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</si>
  <si>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</si>
  <si>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</si>
  <si>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</si>
  <si>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</si>
  <si>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</si>
  <si>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</si>
  <si>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</si>
  <si>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</si>
  <si>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</si>
  <si>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</si>
  <si>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</si>
  <si>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</si>
  <si>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</si>
  <si>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</si>
  <si>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</si>
  <si>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</si>
  <si>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</si>
  <si>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</si>
  <si>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</si>
  <si>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</si>
  <si>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</si>
  <si>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</si>
  <si>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</si>
  <si>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</si>
  <si>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</si>
  <si>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</si>
  <si>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</si>
  <si>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</si>
  <si>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</si>
  <si>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</si>
  <si>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</si>
  <si>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</si>
  <si>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</si>
  <si>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</si>
  <si>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</si>
  <si>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</si>
  <si>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</si>
  <si>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</si>
  <si>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</si>
  <si>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</si>
  <si>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</si>
  <si>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</si>
  <si>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</si>
  <si>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</si>
  <si>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</si>
  <si>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</si>
  <si>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</si>
  <si>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</si>
  <si>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</si>
  <si>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</si>
  <si>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</si>
  <si>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</si>
  <si>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</si>
  <si>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</si>
  <si>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</si>
  <si>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</si>
  <si>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</si>
  <si>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</si>
  <si>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</si>
  <si>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</si>
  <si>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</si>
  <si>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</si>
  <si>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</si>
  <si>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</si>
  <si>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</si>
  <si>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</si>
  <si>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</si>
  <si>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</si>
  <si>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</si>
  <si>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</si>
  <si>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</si>
  <si>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</si>
  <si>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</si>
  <si>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</si>
  <si>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</si>
  <si>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</si>
  <si>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</si>
  <si>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</si>
  <si>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</si>
  <si>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</si>
  <si>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</si>
  <si>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</si>
  <si>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</si>
  <si>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</si>
  <si>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</si>
  <si>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</si>
  <si>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</si>
  <si>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</si>
  <si>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</si>
  <si>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</si>
  <si>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</si>
  <si>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</si>
  <si>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</si>
  <si>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</si>
  <si>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</si>
  <si>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</si>
  <si>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</si>
  <si>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</si>
  <si>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</si>
  <si>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</si>
  <si>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</si>
  <si>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</si>
  <si>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</si>
  <si>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</si>
  <si>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</si>
  <si>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</si>
  <si>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</si>
  <si>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</si>
  <si>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</si>
  <si>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</si>
  <si>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</si>
  <si>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</si>
  <si>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</si>
  <si>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</si>
  <si>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</si>
  <si>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</si>
  <si>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</si>
  <si>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</si>
  <si>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</si>
  <si>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</si>
  <si>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</si>
  <si>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</si>
  <si>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</si>
  <si>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</si>
  <si>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</si>
  <si>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</si>
  <si>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</si>
  <si>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</si>
  <si>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</si>
  <si>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</si>
  <si>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</si>
  <si>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</si>
  <si>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</si>
  <si>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</si>
  <si>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</si>
  <si>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</si>
  <si>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</si>
  <si>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</si>
  <si>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</si>
  <si>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</si>
  <si>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</si>
  <si>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</si>
  <si>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</si>
  <si>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</si>
  <si>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</si>
  <si>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</si>
  <si>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</si>
  <si>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</si>
  <si>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</si>
  <si>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</si>
  <si>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</si>
  <si>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</si>
  <si>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</si>
  <si>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</si>
  <si>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</si>
  <si>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</si>
  <si>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</si>
  <si>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</si>
  <si>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</si>
  <si>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</si>
  <si>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</si>
  <si>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</si>
  <si>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</si>
  <si>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</si>
  <si>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</si>
  <si>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</si>
  <si>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</si>
  <si>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</si>
  <si>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</si>
  <si>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</si>
  <si>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</si>
  <si>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</si>
  <si>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</si>
  <si>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</si>
  <si>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</si>
  <si>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</si>
  <si>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</si>
  <si>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</si>
  <si>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</si>
  <si>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</si>
  <si>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</si>
  <si>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</si>
  <si>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</si>
  <si>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</si>
  <si>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</si>
  <si>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</si>
  <si>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</si>
  <si>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</si>
  <si>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</si>
  <si>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</si>
  <si>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</si>
  <si>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</si>
  <si>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</si>
  <si>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</si>
  <si>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</si>
  <si>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</si>
  <si>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</si>
  <si>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</si>
  <si>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</si>
  <si>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</si>
  <si>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</si>
  <si>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</si>
  <si>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</si>
  <si>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</si>
  <si>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</si>
  <si>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</si>
  <si>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</si>
  <si>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</si>
  <si>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</si>
  <si>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</si>
  <si>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</si>
  <si>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</si>
  <si>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</si>
  <si>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</si>
  <si>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</si>
  <si>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</si>
  <si>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</si>
  <si>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</si>
  <si>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</si>
  <si>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</si>
  <si>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</si>
  <si>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</si>
  <si>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</si>
  <si>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</si>
  <si>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</si>
  <si>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</si>
  <si>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</si>
  <si>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</si>
  <si>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</si>
  <si>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</si>
  <si>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</si>
  <si>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</si>
  <si>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</si>
  <si>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</si>
  <si>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</si>
  <si>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</si>
  <si>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</si>
  <si>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</si>
  <si>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</si>
  <si>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</si>
  <si>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</si>
  <si>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</si>
  <si>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</si>
  <si>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</si>
  <si>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</si>
  <si>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</si>
  <si>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</si>
  <si>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</si>
  <si>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</si>
  <si>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</si>
  <si>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</si>
  <si>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</si>
  <si>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</si>
  <si>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</si>
  <si>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</si>
  <si>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</si>
  <si>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</si>
  <si>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</si>
  <si>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</si>
  <si>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</si>
  <si>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</si>
  <si>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</si>
  <si>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</si>
  <si>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</si>
  <si>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</si>
  <si>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</si>
  <si>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</si>
  <si>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</si>
  <si>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</si>
  <si>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</si>
  <si>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</si>
  <si>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</si>
  <si>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</si>
  <si>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</si>
  <si>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</si>
  <si>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</si>
  <si>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</si>
  <si>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</si>
  <si>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</si>
  <si>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</si>
  <si>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</si>
  <si>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</si>
  <si>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</si>
  <si>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</si>
  <si>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</si>
  <si>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</si>
  <si>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</si>
  <si>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</si>
  <si>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</si>
  <si>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</si>
  <si>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</si>
  <si>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</si>
  <si>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</si>
  <si>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</si>
  <si>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</si>
  <si>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</si>
  <si>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</si>
  <si>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</si>
  <si>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</si>
  <si>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</si>
  <si>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</si>
  <si>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</si>
  <si>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</si>
  <si>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</si>
  <si>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</si>
  <si>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</si>
  <si>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</si>
  <si>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</si>
  <si>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</si>
  <si>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</si>
  <si>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</si>
  <si>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</si>
  <si>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</si>
  <si>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</si>
  <si>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</si>
  <si>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</si>
  <si>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</si>
  <si>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</si>
  <si>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</si>
  <si>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</si>
  <si>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</si>
  <si>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</si>
  <si>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</si>
  <si>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</si>
  <si>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</si>
  <si>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</si>
  <si>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</si>
  <si>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</si>
  <si>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</si>
  <si>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</si>
  <si>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</si>
  <si>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</si>
  <si>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</si>
  <si>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</si>
  <si>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</si>
  <si>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</si>
  <si>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</si>
  <si>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</si>
  <si>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</si>
  <si>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</si>
  <si>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</si>
  <si>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</si>
  <si>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</si>
  <si>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</si>
  <si>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</si>
  <si>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</si>
  <si>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</si>
  <si>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</si>
  <si>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</si>
  <si>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</si>
  <si>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</si>
  <si>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</si>
  <si>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</si>
  <si>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</si>
  <si>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</si>
  <si>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</si>
  <si>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</si>
  <si>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</si>
  <si>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</si>
  <si>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</si>
  <si>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</si>
  <si>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</si>
  <si>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</si>
  <si>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</si>
  <si>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</si>
  <si>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</si>
  <si>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</si>
  <si>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</si>
  <si>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</si>
  <si>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</si>
  <si>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</si>
  <si>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</si>
  <si>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</si>
  <si>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</si>
  <si>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</si>
  <si>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</si>
  <si>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</si>
  <si>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</si>
  <si>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</si>
  <si>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</si>
  <si>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</si>
  <si>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</si>
  <si>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</si>
  <si>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</si>
  <si>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</si>
  <si>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</si>
  <si>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</si>
  <si>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</si>
  <si>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</si>
  <si>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</si>
  <si>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</si>
  <si>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</si>
  <si>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</si>
  <si>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</si>
  <si>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</si>
  <si>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</si>
  <si>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</si>
  <si>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</si>
  <si>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</si>
  <si>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</si>
  <si>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</si>
  <si>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</si>
  <si>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</si>
  <si>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</si>
  <si>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</si>
  <si>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</si>
  <si>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</si>
  <si>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</si>
  <si>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</si>
  <si>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</si>
  <si>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</si>
  <si>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</si>
  <si>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</si>
  <si>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</si>
  <si>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</si>
  <si>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</si>
  <si>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</si>
  <si>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</si>
  <si>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</si>
  <si>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</si>
  <si>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</si>
  <si>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</si>
  <si>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</si>
  <si>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</si>
  <si>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</si>
  <si>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</si>
  <si>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</si>
  <si>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</si>
  <si>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</si>
  <si>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</si>
  <si>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</si>
  <si>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</si>
  <si>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</si>
  <si>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</si>
  <si>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</si>
  <si>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</si>
  <si>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</si>
  <si>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</si>
  <si>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</si>
  <si>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</si>
  <si>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</si>
  <si>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</si>
  <si>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</si>
  <si>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</si>
  <si>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</si>
  <si>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</si>
  <si>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</si>
  <si>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</si>
  <si>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</si>
  <si>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</si>
  <si>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</si>
  <si>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</si>
  <si>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</si>
  <si>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</si>
  <si>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</si>
  <si>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</si>
  <si>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</si>
  <si>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</si>
  <si>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</si>
  <si>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</si>
  <si>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</si>
  <si>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</si>
  <si>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</si>
  <si>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</si>
  <si>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</si>
  <si>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</si>
  <si>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</si>
  <si>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</si>
  <si>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</si>
  <si>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</si>
  <si>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</si>
  <si>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</si>
  <si>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</si>
  <si>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</si>
  <si>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</si>
  <si>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</si>
  <si>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</si>
  <si>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</si>
  <si>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</si>
  <si>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</si>
  <si>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</si>
  <si>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</si>
  <si>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</si>
  <si>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</si>
  <si>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</si>
  <si>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</si>
  <si>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</si>
  <si>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</si>
  <si>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</si>
  <si>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</si>
  <si>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</si>
  <si>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</si>
  <si>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</si>
  <si>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</si>
  <si>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</si>
  <si>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</si>
  <si>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</si>
  <si>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</si>
  <si>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</si>
  <si>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</si>
  <si>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</si>
  <si>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</si>
  <si>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</si>
  <si>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</si>
  <si>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</si>
  <si>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</si>
  <si>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</si>
  <si>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</si>
  <si>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</si>
  <si>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</si>
  <si>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</si>
  <si>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</si>
  <si>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</si>
  <si>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</si>
  <si>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</si>
  <si>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</si>
  <si>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</si>
  <si>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</si>
  <si>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</si>
  <si>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</si>
  <si>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</si>
  <si>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</si>
  <si>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</si>
  <si>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</si>
  <si>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</si>
  <si>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</si>
  <si>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</si>
  <si>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</si>
  <si>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</si>
  <si>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</si>
  <si>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</si>
  <si>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</si>
  <si>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</si>
  <si>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</si>
  <si>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</si>
  <si>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</si>
  <si>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</si>
  <si>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</si>
  <si>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</si>
  <si>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</si>
  <si>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</si>
  <si>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</si>
  <si>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</si>
  <si>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</si>
  <si>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</si>
  <si>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</si>
  <si>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</si>
  <si>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</si>
  <si>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</si>
  <si>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</si>
  <si>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</si>
  <si>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</si>
  <si>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</si>
  <si>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</si>
  <si>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</si>
  <si>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</si>
  <si>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</si>
  <si>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</si>
  <si>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</si>
  <si>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</si>
  <si>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</si>
  <si>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</si>
  <si>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</si>
  <si>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</si>
  <si>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</si>
  <si>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</si>
  <si>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</si>
  <si>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</si>
  <si>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</si>
  <si>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</si>
  <si>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</si>
  <si>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</si>
  <si>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</si>
  <si>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</si>
  <si>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</si>
  <si>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</si>
  <si>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</si>
  <si>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</si>
  <si>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</si>
  <si>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</si>
  <si>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</si>
  <si>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</si>
  <si>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</si>
  <si>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</si>
  <si>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</si>
  <si>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</si>
  <si>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</si>
  <si>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</si>
  <si>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</si>
  <si>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</si>
  <si>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</si>
  <si>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</si>
  <si>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</si>
  <si>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</si>
  <si>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</si>
  <si>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</si>
  <si>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</si>
  <si>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</si>
  <si>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</si>
  <si>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</si>
  <si>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</si>
  <si>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</si>
  <si>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</si>
  <si>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</si>
  <si>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</si>
  <si>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</si>
  <si>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</si>
  <si>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</si>
  <si>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</si>
  <si>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</si>
  <si>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</si>
  <si>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</si>
  <si>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</si>
  <si>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</si>
  <si>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</si>
  <si>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</si>
  <si>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</si>
  <si>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</si>
  <si>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</si>
  <si>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</si>
  <si>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</si>
  <si>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</si>
  <si>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</si>
  <si>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</si>
  <si>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</si>
  <si>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</si>
  <si>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</si>
  <si>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</si>
  <si>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</si>
  <si>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</si>
  <si>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</si>
  <si>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</si>
  <si>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</si>
  <si>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</si>
  <si>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</si>
  <si>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</si>
  <si>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</si>
  <si>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</si>
  <si>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</si>
  <si>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</si>
  <si>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</si>
  <si>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</si>
  <si>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</si>
  <si>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</si>
  <si>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</si>
  <si>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</si>
  <si>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</si>
  <si>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</si>
  <si>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</si>
  <si>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</si>
  <si>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</si>
  <si>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</si>
  <si>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</si>
  <si>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</si>
  <si>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</si>
  <si>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</si>
  <si>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</si>
  <si>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</si>
  <si>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</si>
  <si>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</si>
  <si>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</si>
  <si>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</si>
  <si>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</si>
  <si>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</si>
  <si>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</si>
  <si>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</si>
  <si>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</si>
  <si>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</si>
  <si>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</si>
  <si>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</si>
  <si>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</si>
  <si>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</si>
  <si>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</si>
  <si>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</si>
  <si>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</si>
  <si>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</si>
  <si>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</si>
  <si>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</si>
  <si>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</si>
  <si>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</si>
  <si>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</si>
  <si>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</si>
  <si>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</si>
  <si>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</si>
  <si>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</si>
  <si>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</si>
  <si>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</si>
  <si>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</si>
  <si>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</si>
  <si>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</si>
  <si>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</si>
  <si>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</si>
  <si>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</si>
  <si>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</si>
  <si>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</si>
  <si>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</si>
  <si>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</si>
  <si>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</si>
  <si>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</si>
  <si>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</si>
  <si>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</si>
  <si>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</si>
  <si>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</si>
  <si>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</si>
  <si>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</si>
  <si>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</si>
  <si>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</si>
  <si>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</si>
  <si>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</si>
  <si>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</si>
  <si>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</si>
  <si>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</si>
  <si>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</si>
  <si>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</si>
  <si>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</si>
  <si>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</si>
  <si>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</si>
  <si>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</si>
  <si>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</si>
  <si>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</si>
  <si>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</si>
  <si>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</si>
  <si>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</si>
  <si>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</si>
  <si>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</si>
  <si>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</si>
  <si>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</si>
  <si>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</si>
  <si>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</si>
  <si>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</si>
  <si>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</si>
  <si>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</si>
  <si>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</si>
  <si>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</si>
  <si>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</si>
  <si>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</si>
  <si>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</si>
  <si>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</si>
  <si>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</si>
  <si>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</si>
  <si>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</si>
  <si>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</si>
  <si>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</si>
  <si>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</si>
  <si>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</si>
  <si>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</si>
  <si>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</si>
  <si>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</si>
  <si>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</si>
  <si>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</si>
  <si>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</si>
  <si>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</si>
  <si>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</si>
  <si>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</si>
  <si>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</si>
  <si>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</si>
  <si>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</si>
  <si>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</si>
  <si>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</si>
  <si>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</si>
  <si>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</si>
  <si>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</si>
  <si>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</si>
  <si>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</si>
  <si>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</si>
  <si>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</si>
  <si>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</si>
  <si>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</si>
  <si>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</si>
  <si>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</si>
  <si>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</si>
  <si>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</si>
  <si>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</si>
  <si>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</si>
  <si>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</si>
  <si>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</si>
  <si>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</si>
  <si>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</si>
  <si>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</si>
  <si>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</si>
  <si>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</si>
  <si>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</si>
  <si>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</si>
  <si>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</si>
  <si>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</si>
  <si>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</si>
  <si>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</si>
  <si>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</si>
  <si>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</si>
  <si>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</si>
  <si>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</si>
  <si>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</si>
  <si>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</si>
  <si>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</si>
  <si>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</si>
  <si>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</si>
  <si>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</si>
  <si>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</si>
  <si>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</si>
  <si>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</si>
  <si>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</si>
  <si>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</si>
  <si>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</si>
  <si>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</si>
  <si>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</si>
  <si>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</si>
  <si>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</si>
  <si>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</si>
  <si>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</si>
  <si>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</si>
  <si>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</si>
  <si>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</si>
  <si>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</si>
  <si>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</si>
  <si>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</si>
  <si>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</si>
  <si>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</si>
  <si>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</si>
  <si>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</si>
  <si>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</si>
  <si>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</si>
  <si>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</si>
  <si>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</si>
  <si>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</si>
  <si>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</si>
  <si>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</si>
  <si>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</si>
  <si>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</si>
  <si>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</si>
  <si>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</si>
  <si>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</si>
  <si>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</si>
  <si>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</si>
  <si>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</si>
  <si>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</si>
  <si>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</si>
  <si>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</si>
  <si>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</si>
  <si>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</si>
  <si>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</si>
  <si>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</si>
  <si>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</si>
  <si>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</si>
  <si>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</si>
  <si>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</si>
  <si>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</si>
  <si>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</si>
  <si>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</si>
  <si>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</si>
  <si>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</si>
  <si>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</si>
  <si>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</si>
  <si>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</si>
  <si>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</si>
  <si>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</si>
  <si>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</si>
  <si>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</si>
  <si>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</si>
  <si>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</si>
  <si>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</si>
  <si>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</si>
  <si>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</si>
  <si>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</si>
  <si>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</si>
  <si>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</si>
  <si>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</si>
  <si>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</si>
  <si>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</si>
  <si>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</si>
  <si>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</si>
  <si>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</si>
  <si>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</si>
  <si>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</si>
  <si>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</si>
  <si>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</si>
  <si>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</si>
  <si>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</si>
  <si>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</si>
  <si>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</si>
  <si>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</si>
  <si>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</si>
  <si>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</si>
  <si>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</si>
  <si>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</si>
  <si>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</si>
  <si>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</si>
  <si>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</si>
  <si>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</si>
  <si>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</si>
  <si>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</si>
  <si>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</si>
  <si>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</si>
  <si>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</si>
  <si>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</si>
  <si>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</si>
  <si>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</si>
  <si>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</si>
  <si>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</si>
  <si>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</si>
  <si>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</si>
  <si>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</si>
  <si>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</si>
  <si>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</si>
  <si>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</si>
  <si>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</si>
  <si>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</si>
  <si>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</si>
  <si>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</si>
  <si>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</si>
  <si>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</si>
  <si>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</si>
  <si>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</si>
  <si>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</si>
  <si>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</si>
  <si>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</si>
  <si>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</si>
  <si>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</si>
  <si>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</si>
  <si>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</si>
  <si>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</si>
  <si>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</si>
  <si>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</si>
  <si>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</si>
  <si>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</si>
  <si>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</si>
  <si>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</si>
  <si>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</si>
  <si>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</si>
  <si>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</si>
  <si>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</si>
  <si>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</si>
  <si>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</si>
  <si>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</si>
  <si>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</si>
  <si>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</si>
  <si>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</si>
  <si>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</si>
  <si>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</si>
  <si>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</si>
  <si>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</si>
  <si>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</si>
  <si>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</si>
  <si>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</si>
  <si>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</si>
  <si>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</si>
  <si>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</si>
  <si>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</si>
  <si>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</si>
  <si>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</si>
  <si>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</si>
  <si>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</si>
  <si>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</si>
  <si>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</si>
  <si>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</si>
  <si>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</si>
  <si>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</si>
  <si>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</si>
  <si>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</si>
  <si>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</si>
  <si>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</si>
  <si>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</si>
  <si>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</si>
  <si>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</si>
  <si>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</si>
  <si>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</si>
  <si>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</si>
  <si>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</si>
  <si>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</si>
  <si>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</si>
  <si>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</si>
  <si>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</si>
  <si>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</si>
  <si>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</si>
  <si>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</si>
  <si>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</si>
  <si>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</si>
  <si>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</si>
  <si>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</si>
  <si>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</si>
  <si>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</si>
  <si>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</si>
  <si>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</si>
  <si>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</si>
  <si>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</si>
  <si>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</si>
  <si>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</si>
  <si>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</si>
  <si>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</si>
  <si>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</si>
  <si>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</si>
  <si>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</si>
  <si>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</si>
  <si>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</si>
  <si>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</si>
  <si>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</si>
  <si>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</si>
  <si>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</si>
  <si>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</si>
  <si>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</si>
  <si>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</si>
  <si>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</si>
  <si>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</si>
  <si>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</si>
  <si>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</si>
  <si>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</si>
  <si>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</si>
  <si>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</si>
  <si>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</si>
  <si>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</si>
  <si>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</si>
  <si>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</si>
  <si>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</si>
  <si>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</si>
  <si>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</si>
  <si>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</si>
  <si>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</si>
  <si>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</si>
  <si>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</si>
  <si>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</si>
  <si>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</si>
  <si>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</si>
  <si>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</si>
  <si>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</si>
  <si>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</si>
  <si>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</si>
  <si>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</si>
  <si>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</si>
  <si>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</si>
  <si>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</si>
  <si>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</si>
  <si>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</si>
  <si>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</si>
  <si>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</si>
  <si>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</si>
  <si>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</si>
  <si>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PCM-20251208-00001574</t>
  </si>
  <si>
    <t>EM team on the way need 90 Min</t>
  </si>
  <si>
    <t>PCM-20251208-00001581</t>
  </si>
  <si>
    <t>EM team on the way need 45Min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</si>
  <si>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</si>
  <si>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</si>
  <si>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</si>
  <si>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</si>
  <si>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</si>
  <si>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</si>
  <si>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</si>
  <si>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</si>
  <si>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</si>
  <si>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</si>
  <si>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</si>
  <si>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</si>
  <si>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</si>
  <si>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 Sceco black out on HAJJ area , Teams secured HUb sites by PG and checking Remaining sites  </t>
  </si>
  <si>
    <t>PCM-20251208-00001646</t>
  </si>
  <si>
    <t>Emergency</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</si>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</sst>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1" totalsRowShown="0" headerRowDxfId="46" dataDxfId="45" headerRowBorderDxfId="43" tableBorderDxfId="44" totalsRowBorderDxfId="42">
  <autoFilter ref="A1:L1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G6" sqref="G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336.69562951388798</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45999.644055439814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45999.644055439814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45999.644055439814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45999.644055439814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45999.644055439814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45999.644055439814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45999.644055439814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45999.644055439814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45999.644055439814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45999.644055439814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45999.644055439814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45999.644055439814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45999.644055439814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45999.644055439814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45999.644055439814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45999.644055439814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45999.644055439814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45999.644055439814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45999.644055439814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45999.644055439814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45999.644055439814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45999.644055439814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45999.644055439814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45999.644055439814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45999.644055439814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45999.644055439814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45999.644055439814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45999.644055439814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45999.644055439814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45999.644055439814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45999.644055439814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45999.644055439814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45999.644055439814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45999.644055439814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45999.644055439814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45999.644055439814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45999.644055439814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45999.644055439814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45999.644055439814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45999.644055439814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45999.644055439814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45999.644055439814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45999.644055439814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45999.644055439814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45999.644055439814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45999.644055439814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45999.644055439814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45999.644055439814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45999.644055439814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45999.644055439814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45999.644055439814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45999.644055439814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45999.644055439814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45999.644055439814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45999.644055439814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45999.644055439814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45999.644055439814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45999.644055439814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45999.644055439814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45999.644055439814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45999.644055439814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45999.644055439814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45999.644055439814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45999.644055439814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45999.644055439814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45999.644055439814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45999.644055439814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45999.644055439814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45999.644055439814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45999.644055439814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45999.644055439814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45999.644055439814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45999.644055439814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45999.644055439814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45999.644055439814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45999.644055439814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45999.644055439814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45999.644055439814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45999.644055439814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45999.644055439814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45999.644055439814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45999.644055439814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45999.644055439814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45999.644055439814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45999.644055439814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45999.644055439814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45999.644055439814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45999.644055439814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45999.644055439814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45999.644055439814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45999.644055439814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45999.644055439814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45999.644055439814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45999.644055439814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45999.644055439814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45999.644055439814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45999.644055439814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45999.644055439814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45999.644055439814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45999.644055439814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45999.644055439814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45999.644055439814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45999.644055439814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45999.644055439814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45999.644055439814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45999.644055439814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45999.644055439814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45999.644055439814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45999.644055439814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45999.644055439814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45999.644055439814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45999.644055439814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45999.644055439814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45999.644055439814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45999.644055439814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45999.644055439814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45999.644055439814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45999.644055439814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45999.644055439814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45999.644055439814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45999.644055439814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45999.644055439814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45999.644055439814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45999.644055439814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45999.644055439814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45999.644055439814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45999.644055439814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45999.644055439814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45999.644055439814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45999.644055439814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45999.644055439814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45999.644055439814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45999.644055439814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45999.644055439814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45999.644055439814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45999.644055439814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45999.644055439814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45999.644055439814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45999.644055439814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45999.644055439814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45999.644055439814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45999.644055439814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45999.644055439814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45999.644055439814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45999.644055439814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45999.644055439814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45999.644055439814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45999.644055439814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45999.644055439814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45999.644055439814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45999.644055439814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45999.644055439814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45999.644055439814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45999.644055439814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45999.644055439814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45999.644055439814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45999.644055439814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45999.644055439814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45999.644055439814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45999.644055439814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45999.644055439814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45999.644055439814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45999.644055439814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45999.644055439814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45999.644055439814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45999.644055439814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45999.644055439814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45999.644055439814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45999.644055439814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45999.644055439814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45999.644055439814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45999.644055439814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45999.644055439814</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200D7CA4-35F9-45F9-8A17-DAB06FFA24A1}"/>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tabSelected="1"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174.64421747685265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15.25663645833265</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2.2886734953717678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39122</v>
      </c>
      <c r="E6" s="81" t="s">
        <v>39106</v>
      </c>
      <c r="F6" s="97"/>
      <c r="G6" s="98">
        <f ca="1">IFERROR(NOW()-F6,"-")</f>
        <v>45999.644055208337</v>
      </c>
      <c r="H6" s="154">
        <v>45999.555023148147</v>
      </c>
      <c r="I6" s="18" t="str">
        <f>IFERROR(VLOOKUP(D6,DB!A:F,6,0),"")</f>
        <v>SCECO</v>
      </c>
      <c r="J6" s="18" t="str">
        <f>IFERROR(VLOOKUP(D6,DB!A:G,7,0),"")</f>
        <v>Vandalized</v>
      </c>
      <c r="K6" s="19" t="s">
        <v>39123</v>
      </c>
      <c r="L6" s="18" t="str">
        <f>IFERROR(VLOOKUP(D6,DB!A:I,9,0),"")</f>
        <v>Latis</v>
      </c>
    </row>
    <row r="7" spans="1:12" ht="31.5" customHeight="1">
      <c r="A7" s="96"/>
      <c r="B7" s="18" t="str">
        <f>IFERROR(VLOOKUP(D7,DB!A:K,11,0),"")</f>
        <v/>
      </c>
      <c r="C7" s="18"/>
      <c r="D7" s="18"/>
      <c r="E7" s="81"/>
      <c r="F7" s="97"/>
      <c r="G7" s="98">
        <f ca="1">IFERROR(NOW()-F7,"-")</f>
        <v>45999.644055208337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45999.644055208337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45999.644055208337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45999.644055208337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45999.644055439814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45999.644055439814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45999.644055439814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45999.644055439814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45999.644055439814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45999.644055439814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45999.644055439814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45999.644055439814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45999.644055439814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45999.644055439814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45999.644055439814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45999.644055439814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45999.644055439814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45999.644055439814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45999.644055439814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45999.644055439814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45999.644055439814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45999.644055439814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45999.644055439814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45999.644055439814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45999.644055439814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45999.644055439814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45999.644055439814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45999.644055439814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45999.644055439814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45999.644055439814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45999.644055439814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45999.644055439814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45999.644055439814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45999.644055439814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45999.644055439814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45999.644055439814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45999.644055439814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45999.644055439814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45999.644055439814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45999.644055439814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45999.644055439814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45999.644055439814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45999.644055439814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45999.644055439814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45999.644055439814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45999.644055439814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45999.644055439814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45999.644055439814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45999.644055439814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45999.644055439814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45999.644055439814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45999.644055439814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45999.644055439814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45999.644055439814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45999.644055439814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45999.644055439814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45999.644055439814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45999.644055439814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45999.644055439814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45999.644055439814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45999.644055439814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45999.644055439814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45999.644055439814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45999.644055439814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45999.644055439814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45999.644055439814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45999.644055439814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45999.644055439814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45999.644055439814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45999.644055439814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45999.644055439814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45999.644055439814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45999.644055439814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45999.644055439814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45999.644055439814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45999.644055439814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45999.644055439814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45999.644055439814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45999.644055439814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45999.644055439814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45999.644055439814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45999.644055439814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45999.644055439814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45999.644055439814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45999.644055439814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45999.644055439814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45999.644055439814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45999.644055439814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45999.644055439814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45999.644055439814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45999.644055439814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45999.644055439814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45999.644055439814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45999.644055439814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45999.644055439814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45999.644055439814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45999.644055439814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45999.644055439814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45999.644055439814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45999.644055439814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45999.644055439814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45999.644055439814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45999.644055439814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45999.644055439814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45999.644055439814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45999.644055439814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45999.644055439814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45999.644055439814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45999.644055439814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45999.644055439814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45999.644055439814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45999.644055439814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45999.644055439814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45999.644055439814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45999.644055439814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45999.644055439814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45999.644055439814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45999.644055439814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45999.644055439814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45999.644055439814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45999.644055439814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45999.644055439814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45999.644055439814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45999.644055439814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45999.644055439814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45999.644055439814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45999.644055439814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45999.644055439814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45999.644055439814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45999.644055439814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45999.644055439814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45999.644055439814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45999.644055439814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45999.644055439814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45999.644055439814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45999.644055439814</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45999.644055439814</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45999.644055439814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45999.644055439814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45999.644055439814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45999.644055439814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45999.644055439814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45999.644055439814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45999.644055439814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45999.644055439814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45999.644055439814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45999.644055439814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45999.644055439814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45999.644055439814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45999.644055439814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45999.644055439814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45999.644055439814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45999.644055439814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45999.644055439814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45999.644055439814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45999.644055439814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45999.644055439814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45999.644055439814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45999.644055439814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45999.644055439814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45999.644055439814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45999.644055439814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45999.644055439814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45999.644055439814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45999.644055439814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45999.644055439814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45999.644055439814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45999.644055439814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45999.644055439814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45999.644055439814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45999.644055439814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45999.644055439814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45999.644055439814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45999.644055439814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45999.644055439814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45999.644055439814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45999.644055439814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45999.644055439814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45999.644055439814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45999.644055439814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45999.644055439814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45999.644055439814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45999.644055439814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45999.644055439814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45999.644055439814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45999.644055439814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45999.644055439814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45999.644055439814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45999.644055439814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45999.644055439814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45999.644055439814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45999.644055439814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45999.644055439814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45999.644055439814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45999.644055439814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45999.644055439814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45999.644055439814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45999.644055439814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45999.644055439814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45999.644055439814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45999.644055439814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45999.644055439814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45999.644055439814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45999.644055439814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45999.644055439814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45999.644055439814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45999.644055439814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45999.644055439814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45999.644055439814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45999.644055439814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45999.644055439814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45999.644055439814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45999.644055439814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45999.644055439814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45999.644055439814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45999.644055439814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45999.644055439814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45999.644055439814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45999.644055439814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45999.644055439814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45999.644055439814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45999.644055439814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45999.644055439814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45999.644055439814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45999.644055439814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45999.644055439814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45999.644055439814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45999.644055439814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45999.644055439814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45999.644055439814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45999.644055439814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45999.644055439814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45999.644055439814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45999.644055439814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45999.644055439814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45999.644055439814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45999.644055439814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45999.644055439814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45999.644055439814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45999.644055439814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45999.644055439814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45999.644055439814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45999.644055439814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45999.644055439814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45999.644055439814</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45999.644055439814</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45999.644055439814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45999.644055439814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45999.644055439814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45999.644055439814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45999.644055439814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45999.644055439814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45999.644055439814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45999.644055439814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45999.644055439814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45999.644055439814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45999.644055439814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45999.644055439814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45999.644055439814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45999.644055439814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45999.644055439814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45999.644055439814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45999.644055439814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45999.644055439814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45999.644055439814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45999.644055439814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45999.644055439814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45999.644055439814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45999.644055439814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45999.644055439814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45999.644055439814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45999.644055439814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45999.644055439814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45999.644055439814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45999.644055439814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45999.644055439814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45999.644055439814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45999.644055439814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45999.644055439814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45999.644055439814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45999.644055439814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45999.644055439814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45999.644055439814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45999.644055439814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45999.644055439814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45999.644055439814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45999.644055439814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45999.644055439814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45999.644055439814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45999.644055439814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45999.644055439814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45999.644055439814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45999.644055439814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45999.644055439814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45999.644055439814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45999.644055439814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45999.644055439814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45999.644055439814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45999.644055439814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45999.644055439814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45999.644055439814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45999.644055439814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45999.644055439814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45999.644055439814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45999.644055439814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45999.644055439814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45999.644055439814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45999.644055439814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45999.644055439814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45999.644055439814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45999.644055439814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45999.644055439814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45999.644055439814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45999.644055439814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45999.644055439814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45999.644055439814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45999.644055439814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45999.644055439814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45999.644055439814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45999.644055439814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45999.644055439814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45999.644055439814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45999.644055439814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45999.644055439814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45999.644055439814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45999.644055439814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45999.644055439814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45999.644055439814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45999.644055439814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45999.644055439814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45999.644055439814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45999.644055439814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45999.644055439814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45999.644055439814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45999.644055439814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45999.644055439814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45999.644055439814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45999.644055439814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45999.644055439814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45999.644055439814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45999.644055439814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45999.644055439814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45999.644055439814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45999.644055439814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45999.644055439814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45999.644055439814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45999.644055439814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45999.644055439814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45999.644055439814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45999.644055439814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45999.644055439814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45999.644055439814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45999.644055439814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45999.644055439814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45999.644055439814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45999.644055439814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45999.644055439814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45999.644055439814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45999.644055439814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45999.644055439814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45999.644055439814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45999.644055439814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45999.644055439814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45999.644055439814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45999.644055439814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45999.644055439814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45999.644055439814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45999.644055439814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45999.644055439814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45999.644055439814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45999.644055439814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45999.644055439814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45999.644055439814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45999.644055439814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45999.644055439814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45999.644055439814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45999.644055439814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45999.644055439814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45999.644055439814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45999.644055439814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45999.644055439814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45999.644055439814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45999.644055439814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45999.644055439814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45999.644055439814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45999.644055439814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45999.644055439814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45999.644055439814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45999.644055439814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45999.644055439814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45999.644055439814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45999.644055439814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45999.644055439814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45999.644055439814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45999.644055439814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45999.644055439814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45999.644055439814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45999.644055439814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45999.644055439814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45999.644055439814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45999.644055439814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45999.644055439814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45999.644055439814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45999.644055439814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45999.644055439814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45999.644055439814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45999.644055439814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45999.644055439814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45999.644055439814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45999.644055439814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45999.644055439814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45999.644055439814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45999.644055439814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45999.644055439814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45999.644055439814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45999.644055439814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45999.644055439814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45999.644055439814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45999.644055439814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45999.644055439814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45999.644055439814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45999.644055439814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45999.644055439814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45999.644055439814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45999.644055439814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45999.644055439814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45999.644055439814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45999.644055439814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45999.644055439814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45999.644055439814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45999.644055439814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45999.644055439814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45999.644055439814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45999.644055439814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45999.644055439814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45999.644055439814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45999.644055439814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45999.644055439814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45999.644055439814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45999.644055439814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45999.644055439814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45999.644055439814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45999.644055439814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45999.644055439814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45999.644055439814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45999.644055439814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45999.644055439814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45999.644055439814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45999.644055439814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45999.644055439814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45999.644055439814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45999.644055439814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45999.644055439814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45999.644055439814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45999.644055439814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45999.644055439814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45999.644055439814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45999.644055439814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45999.644055439814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45999.644055439814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45999.644055439814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45999.644055439814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45999.644055439814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45999.644055439814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45999.644055439814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45999.644055439814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45999.644055439814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45999.644055439814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45999.644055439814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45999.644055439814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45999.644055439814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45999.644055439814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45999.644055439814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45999.644055439814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45999.644055439814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45999.644055439814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45999.644055439814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45999.644055439814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45999.644055439814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45999.644055439814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45999.644055439814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45999.644055439814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45999.644055439814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45999.644055439814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45999.644055439814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45999.644055439814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45999.644055439814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45999.644055439814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45999.644055439814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45999.644055439814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45999.644055439814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45999.644055439814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45999.644055439814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45999.644055439814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45999.644055439814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45999.644055439814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45999.644055439814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45999.644055439814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45999.644055439814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45999.644055439814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45999.644055439814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45999.644055439814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45999.644055439814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45999.644055439814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45999.644055439814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45999.644055439814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45999.644055439814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45999.644055439814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45999.644055439814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45999.644055439814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45999.644055439814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45999.644055439814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45999.644055439814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45999.644055439814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45999.644055439814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45999.644055439814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45999.644055439814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45999.644055439814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45999.644055439814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45999.644055439814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45999.644055439814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45999.644055439814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45999.644055439814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45999.644055439814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45999.644055439814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45999.644055439814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45999.644055439814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45999.644055439814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45999.644055439814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45999.644055439814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45999.644055439814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45999.644055439814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45999.644055439814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45999.644055439814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45999.644055439814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45999.644055439814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45999.644055439814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45999.644055439814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45999.644055439814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45999.644055439814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45999.644055439814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45999.644055439814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45999.644055439814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45999.644055439814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45999.644055439814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45999.644055439814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45999.644055439814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45999.644055439814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45999.644055439814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45999.644055439814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45999.644055439814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45999.644055439814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45999.644055439814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45999.644055439814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45999.644055439814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45999.644055439814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45999.644055439814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45999.644055439814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45999.644055439814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45999.644055439814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45999.644055439814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45999.644055439814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45999.644055439814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45999.644055439814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45999.644055439814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45999.644055439814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45999.644055439814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45999.644055439814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45999.644055439814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45999.644055439814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45999.644055439814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45999.644055439814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45999.644055439814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45999.644055439814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45999.644055439814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45999.644055439814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45999.644055439814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45999.644055439814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45999.644055439814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45999.644055439814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45999.644055439814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45999.644055439814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45999.644055439814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45999.644055439814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45999.644055439814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45999.644055439814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45999.644055439814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45999.644055439814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45999.644055439814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45999.644055439814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45999.644055439814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45999.644055439814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45999.644055439814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45999.644055439814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45999.644055439814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45999.644055439814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45999.644055439814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45999.644055439814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45999.644055439814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45999.644055439814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45999.644055439814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45999.644055439814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45999.644055439814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45999.644055439814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45999.644055439814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45999.644055439814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45999.644055439814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45999.644055439814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45999.644055439814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45999.644055439814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45999.644055439814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45999.644055439814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45999.644055439814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45999.644055439814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45999.644055439814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45999.644055439814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45999.644055439814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45999.644055439814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45999.644055439814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45999.644055439814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45999.644055439814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45999.644055439814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45999.644055439814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45999.644055439814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45999.644055439814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45999.644055439814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45999.644055439814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45999.644055439814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45999.644055439814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45999.644055439814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45999.644055439814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45999.644055439814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45999.644055439814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45999.644055439814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45999.644055439814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45999.644055439814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45999.644055439814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45999.644055439814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45999.644055439814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45999.644055439814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45999.644055439814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45999.644055439814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45999.644055439814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45999.644055439814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45999.644055439814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45999.644055439814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45999.644055439814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45999.644055439814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45999.644055439814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45999.644055439814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45999.644055439814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45999.644055439814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45999.644055439814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45999.644055439814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45999.644055439814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45999.644055439814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45999.644055439814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45999.644055439814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45999.644055439814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45999.644055439814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45999.644055439814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45999.644055439814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45999.644055439814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45999.644055439814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45999.644055439814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45999.644055439814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45999.644055439814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45999.644055439814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45999.644055439814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45999.644055439814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45999.644055439814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45999.644055439814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45999.644055439814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45999.644055439814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45999.644055439814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45999.644055439814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45999.644055439814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45999.644055439814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45999.644055439814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45999.644055439814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45999.644055439814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45999.644055439814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45999.644055439814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45999.644055439814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45999.644055439814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45999.644055439814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45999.644055439814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45999.644055439814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45999.644055439814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45999.644055439814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45999.644055439814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45999.644055439814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45999.644055439814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45999.644055439814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45999.644055439814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45999.644055439814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45999.644055439814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45999.644055439814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45999.644055439814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45999.644055439814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45999.644055439814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45999.644055439814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45999.644055439814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45999.644055439814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45999.644055439814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45999.644055439814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45999.644055439814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45999.644055439814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45999.644055439814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45999.644055439814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45999.644055439814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45999.644055439814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45999.644055439814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45999.644055439814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45999.644055439814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45999.644055439814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45999.644055439814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45999.644055439814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45999.644055439814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45999.644055439814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45999.644055439814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45999.644055439814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45999.644055439814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45999.644055439814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45999.644055439814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45999.644055439814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45999.644055439814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45999.644055439814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45999.644055439814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45999.644055439814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45999.644055439814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45999.644055439814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45999.644055439814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45999.644055439814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45999.644055439814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45999.644055439814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45999.644055439814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45999.644055439814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45999.644055439814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45999.644055439814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45999.644055439814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45999.644055439814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45999.644055439814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45999.644055439814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45999.644055439814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45999.644055439814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45999.644055439814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45999.644055439814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45999.644055439814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45999.644055439814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45999.644055439814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45999.644055439814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45999.644055439814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45999.644055439814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45999.644055439814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45999.644055439814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45999.644055439814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45999.644055439814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45999.644055439814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45999.644055439814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45999.644055439814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45999.644055439814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45999.644055439814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45999.644055439814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45999.644055439814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45999.644055439814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45999.644055439814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45999.644055439814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45999.644055439814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45999.644055439814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45999.644055439814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45999.644055439814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45999.644055439814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45999.644055439814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45999.644055439814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45999.644055439814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45999.644055439814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45999.644055439814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45999.644055439814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45999.644055439814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45999.644055439814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45999.644055439814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45999.644055439814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45999.644055439814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45999.644055439814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45999.644055439814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45999.644055439814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45999.644055439814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45999.644055439814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45999.644055439814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45999.644055439814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45999.644055439814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45999.644055439814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45999.644055439814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45999.644055439814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45999.644055439814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45999.644055439814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45999.644055439814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45999.644055439814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45999.644055439814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45999.644055439814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45999.644055439814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45999.644055439814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45999.644055439814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45999.644055439814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45999.644055439814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45999.644055439814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45999.644055439814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45999.644055439814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45999.644055439814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45999.644055439814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45999.644055439814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45999.644055439814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45999.644055439814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45999.644055439814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45999.644055439814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45999.644055439814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45999.644055439814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45999.644055439814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45999.644055439814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45999.644055439814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45999.644055439814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45999.644055439814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45999.644055439814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45999.644055439814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45999.644055439814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45999.644055439814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45999.644055439814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45999.644055439814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45999.644055439814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45999.644055439814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45999.644055439814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45999.644055439814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45999.644055439814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45999.644055439814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45999.644055439814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45999.644055439814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45999.644055439814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45999.644055439814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45999.644055439814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45999.644055439814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45999.644055439814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45999.644055439814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45999.644055439814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45999.644055439814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45999.644055439814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45999.644055439814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45999.644055439814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45999.644055439814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45999.644055439814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45999.644055439814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45999.644055439814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45999.644055439814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45999.644055439814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45999.644055439814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45999.644055439814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45999.644055439814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45999.644055439814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45999.644055439814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45999.644055439814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45999.644055439814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45999.644055439814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45999.644055439814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45999.644055439814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45999.644055439814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45999.644055439814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45999.644055439814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45999.644055439814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45999.644055439814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45999.644055439814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45999.644055439814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45999.644055439814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45999.644055439814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45999.644055439814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45999.644055439814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45999.644055439814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45999.644055439814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45999.644055439814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45999.644055439814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45999.644055439814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45999.644055439814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45999.644055439814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45999.644055439814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45999.644055439814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45999.644055439814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45999.644055439814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45999.644055439814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45999.644055439814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45999.644055439814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45999.644055439814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45999.644055439814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45999.644055439814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45999.644055439814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45999.644055439814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45999.644055439814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45999.644055439814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45999.644055439814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45999.644055439814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45999.644055439814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45999.644055439814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45999.644055439814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45999.644055439814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45999.644055439814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45999.644055439814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45999.644055439814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45999.644055439814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45999.644055439814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45999.644055439814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45999.644055439814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45999.644055439814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45999.644055439814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45999.644055439814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45999.644055439814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45999.644055439814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45999.644055439814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45999.644055439814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45999.644055439814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45999.644055439814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45999.644055439814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45999.644055439814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45999.644055439814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45999.644055439814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45999.644055439814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45999.644055439814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45999.644055439814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45999.644055439814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45999.644055439814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45999.644055439814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45999.644055439814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45999.644055439814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45999.644055439814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45999.644055439814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45999.644055439814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45999.644055439814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45999.644055439814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45999.644055439814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45999.644055439814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45999.644055439814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45999.644055439814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45999.644055439814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45999.644055439814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45999.644055439814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45999.644055439814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45999.644055439814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45999.644055439814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45999.644055439814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45999.644055439814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45999.644055439814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45999.644055439814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45999.644055439814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45999.644055439814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45999.644055439814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45999.644055439814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45999.644055439814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45999.644055439814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45999.644055439814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45999.644055439814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45999.644055439814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45999.644055439814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45999.644055439814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45999.644055439814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45999.644055439814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45999.644055439814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45999.644055439814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45999.644055439814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45999.644055439814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45999.644055439814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45999.644055439814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45999.644055439814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45999.644055439814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45999.644055439814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45999.644055439814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45999.644055439814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45999.644055439814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45999.644055439814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45999.644055439814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45999.644055439814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45999.644055439814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45999.644055439814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45999.644055439814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45999.644055439814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45999.644055439814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45999.644055439814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45999.644055439814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45999.644055439814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45999.644055439814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45999.644055439814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45999.644055439814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45999.644055439814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45999.644055439814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45999.644055439814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45999.644055439814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45999.644055439814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45999.644055439814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45999.644055439814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45999.644055439814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45999.644055439814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45999.644055439814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45999.644055439814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45999.644055439814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45999.644055439814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45999.644055439814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45999.644055439814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45999.644055439814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45999.644055439814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45999.644055439814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45999.644055439814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45999.644055439814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45999.644055439814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45999.644055439814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45999.644055439814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45999.644055439814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45999.644055439814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45999.644055439814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45999.644055439814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45999.644055439814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45999.644055439814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45999.644055439814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45999.644055439814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45999.644055439814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45999.644055439814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45999.644055439814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45999.644055439814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45999.644055439814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45999.644055439814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45999.644055439814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45999.644055439814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45999.644055439814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45999.644055439814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45999.644055439814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45999.644055439814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45999.644055439814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45999.644055439814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45999.644055439814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45999.644055439814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45999.644055439814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45999.644055439814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45999.644055439814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45999.644055439814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45999.644055439814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45999.644055439814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45999.644055439814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45999.644055439814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45999.644055439814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45999.644055439814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45999.644055439814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45999.644055439814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45999.644055439814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45999.644055439814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45999.644055439814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45999.644055439814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45999.644055439814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45999.644055439814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45999.644055439814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45999.644055439814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45999.644055439814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45999.644055439814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45999.644055439814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45999.644055439814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45999.644055439814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45999.644055439814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45999.644055439814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45999.644055439814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45999.644055439814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45999.644055439814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45999.644055439814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45999.644055439814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45999.644055439814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45999.644055439814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45999.644055439814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45999.644055439814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45999.644055439814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45999.644055439814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45999.644055439814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45999.644055439814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45999.644055439814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45999.644055439814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45999.644055439814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45999.644055439814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45999.644055439814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45999.644055439814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45999.644055439814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45999.644055439814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45999.644055439814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45999.644055439814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45999.644055439814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45999.644055439814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45999.644055439814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45999.644055439814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45999.644055439814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45999.644055439814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45999.644055439814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45999.644055439814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45999.644055439814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45999.644055439814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45999.644055439814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45999.644055439814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45999.644055439814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45999.644055439814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45999.644055439814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45999.644055439814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45999.644055439814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45999.644055439814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45999.644055439814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45999.644055439814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45999.644055439814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45999.644055439814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45999.644055439814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45999.644055439814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45999.644055439814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45999.644055439814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45999.644055439814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45999.644055439814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45999.644055439814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45999.644055439814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45999.644055439814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45999.644055439814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45999.644055439814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45999.644055439814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45999.644055439814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45999.644055439814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45999.644055439814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45999.644055439814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45999.644055439814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45999.644055439814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45999.644055439814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45999.644055439814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45999.644055439814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45999.644055439814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45999.644055439814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45999.644055439814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45999.644055439814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45999.644055439814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45999.644055439814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45999.644055439814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45999.644055439814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45999.644055439814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45999.644055439814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45999.644055439814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45999.644055439814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45999.644055439814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1"/>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296.16333784721792</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21" ca="1" si="0">IFERROR(NOW()-F3,"")</f>
        <v>0.84991192129382398</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45999.644055439814</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0.34522442129673436</v>
      </c>
      <c r="H5" s="91">
        <v>45999.292974537035</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5</v>
      </c>
      <c r="D6" s="87" t="s">
        <v>31312</v>
      </c>
      <c r="E6" s="90" t="s">
        <v>39106</v>
      </c>
      <c r="F6" s="91">
        <v>45999.601956018516</v>
      </c>
      <c r="G6" s="92">
        <f t="shared" ca="1" si="0"/>
        <v>4.2099421298189554E-2</v>
      </c>
      <c r="H6" s="91">
        <v>45999.592314814814</v>
      </c>
      <c r="I6" s="107" t="str">
        <f>IFERROR(VLOOKUP(D6,DB!A:F,6,0),"")</f>
        <v>SCECO</v>
      </c>
      <c r="J6" s="107" t="str">
        <f>IFERROR(VLOOKUP(D6,DB!A:G,7,0),"")</f>
        <v>Good</v>
      </c>
      <c r="K6" s="93" t="s">
        <v>39133</v>
      </c>
      <c r="L6" s="87" t="str">
        <f>IFERROR(VLOOKUP(D6,DB!A:I,9,0),"")</f>
        <v>Latis</v>
      </c>
    </row>
    <row r="7" spans="1:16" ht="15" customHeight="1">
      <c r="A7" s="107" t="s">
        <v>39134</v>
      </c>
      <c r="B7" s="107" t="str">
        <f>IFERROR(VLOOKUP(D7,DB!A:K,11,0),"")</f>
        <v>R4</v>
      </c>
      <c r="C7" s="89">
        <v>1</v>
      </c>
      <c r="D7" s="87" t="s">
        <v>37239</v>
      </c>
      <c r="E7" s="90" t="s">
        <v>39111</v>
      </c>
      <c r="F7" s="91">
        <v>45999.603171296294</v>
      </c>
      <c r="G7" s="92">
        <f t="shared" ca="1" si="0"/>
        <v>4.0884143520088401E-2</v>
      </c>
      <c r="H7" s="91">
        <v>45999.591099537036</v>
      </c>
      <c r="I7" s="107" t="str">
        <f>IFERROR(VLOOKUP(D7,DB!A:F,6,0),"")</f>
        <v>Generator-SG</v>
      </c>
      <c r="J7" s="107" t="str">
        <f>IFERROR(VLOOKUP(D7,DB!A:G,7,0),"")</f>
        <v>Dead</v>
      </c>
      <c r="K7" s="93" t="s">
        <v>39135</v>
      </c>
      <c r="L7" s="87" t="str">
        <f>IFERROR(VLOOKUP(D7,DB!A:I,9,0),"")</f>
        <v>Latis</v>
      </c>
    </row>
    <row r="8" spans="1:16" ht="15" customHeight="1">
      <c r="A8" s="107"/>
      <c r="B8" s="107" t="str">
        <f>IFERROR(VLOOKUP(D8,DB!A:K,11,0),"")</f>
        <v/>
      </c>
      <c r="C8" s="89"/>
      <c r="D8" s="87"/>
      <c r="E8" s="90"/>
      <c r="F8" s="91"/>
      <c r="G8" s="92">
        <f t="shared" ca="1" si="0"/>
        <v>45999.644055439814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45999.644055439814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45999.644055439814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45999.644055439814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45999.644055439814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45999.644055439814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45999.644055439814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45999.644055439814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45999.644055439814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45999.644055439814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45999.644055439814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45999.644055439814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45999.644055439814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45999.644055439814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ref="G22:G85" ca="1" si="1">IFERROR(NOW()-F22,"")</f>
        <v>45999.644055439814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45999.644055439814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45999.644055439814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45999.644055439814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45999.644055439814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45999.644055439814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45999.644055439814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45999.644055439814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45999.644055439814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45999.644055439814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45999.644055439814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45999.644055439814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45999.644055439814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45999.644055439814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45999.644055439814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45999.644055439814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45999.644055439814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45999.644055439814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45999.644055439814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45999.644055439814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45999.644055439814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45999.644055439814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45999.644055439814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45999.644055439814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45999.644055439814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45999.644055439814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45999.644055439814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45999.644055439814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45999.644055439814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45999.644055439814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45999.644055439814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45999.644055439814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45999.644055439814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45999.644055439814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45999.644055439814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45999.644055439814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45999.644055439814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45999.644055439814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45999.644055439814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45999.644055439814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45999.644055439814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45999.644055439814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45999.644055439814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45999.644055439814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45999.644055439814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45999.644055439814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45999.644055439814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45999.644055439814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45999.644055439814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45999.644055439814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45999.644055439814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45999.644055439814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45999.644055439814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45999.644055439814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45999.644055439814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45999.644055439814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45999.644055439814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45999.644055439814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45999.644055439814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45999.644055439814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45999.644055439814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45999.644055439814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45999.644055439814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45999.644055439814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ref="G86:G131" ca="1" si="2">IFERROR(NOW()-F86,"")</f>
        <v>45999.644055439814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45999.644055439814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45999.644055439814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45999.644055439814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45999.644055439814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45999.644055439814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45999.644055439814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45999.644055439814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45999.644055439814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45999.644055439814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45999.644055439814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45999.644055439814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45999.644055439814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45999.644055439814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45999.644055439814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45999.644055439814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45999.644055439814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45999.644055439814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45999.644055439814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45999.644055439814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45999.644055439814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45999.644055439814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45999.644055439814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45999.644055439814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45999.644055439814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45999.644055439814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45999.644055439814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45999.644055439814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45999.644055439814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45999.644055439814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45999.644055439814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45999.644055439814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45999.644055439814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45999.644055439814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45999.644055439814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45999.644055439814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45999.644055439814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45999.644055439814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45999.644055439814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45999.644055439814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45999.644055439814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45999.644055439814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45999.644055439814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45999.644055439814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45999.644055439814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45999.644055439814</v>
      </c>
      <c r="H131" s="91"/>
      <c r="I131" s="107" t="str">
        <f>IFERROR(VLOOKUP(D131,DB!A:F,6,0),"")</f>
        <v/>
      </c>
      <c r="J131" s="107" t="str">
        <f>IFERROR(VLOOKUP(D131,DB!A:G,7,0),"")</f>
        <v/>
      </c>
      <c r="K131" s="93"/>
      <c r="L131" s="87" t="str">
        <f>IFERROR(VLOOKUP(D131,DB!A:I,9,0),"")</f>
        <v/>
      </c>
    </row>
  </sheetData>
  <dataValidations count="2">
    <dataValidation allowBlank="1" showInputMessage="1" showErrorMessage="1" sqref="E1" xr:uid="{A4F81451-56CC-4543-9497-104C4E44EE4B}"/>
    <dataValidation type="list" allowBlank="1" showInputMessage="1" showErrorMessage="1" sqref="E2:E1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107.8119952546258</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39111</v>
      </c>
      <c r="F3" s="38">
        <v>45926.188877314817</v>
      </c>
      <c r="G3" s="102">
        <f t="shared" ref="G3" ca="1" si="0">IFERROR(NOW()-F3,"")</f>
        <v>73.455178124997474</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39111</v>
      </c>
      <c r="F4" s="104">
        <v>45948.661111111112</v>
      </c>
      <c r="G4" s="105">
        <f t="shared" ref="G4" ca="1" si="1">IFERROR(NOW()-F4,"")</f>
        <v>50.982944328701706</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18.270756828700542</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2.5365670138853602</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2</v>
      </c>
      <c r="D7" s="37" t="s">
        <v>32904</v>
      </c>
      <c r="E7" s="37" t="s">
        <v>39106</v>
      </c>
      <c r="F7" s="38">
        <v>45999.394085648149</v>
      </c>
      <c r="G7" s="131">
        <f ca="1">IFERROR(NOW()-F7,"")</f>
        <v>0.24996979166462552</v>
      </c>
      <c r="H7" s="38">
        <v>45999.384479166663</v>
      </c>
      <c r="I7" s="37" t="str">
        <f>IFERROR(VLOOKUP(D7,DB!A:F,6,0),"")</f>
        <v>SCECO</v>
      </c>
      <c r="J7" s="37" t="str">
        <f>IFERROR(VLOOKUP(D7,DB!A:G,7,0),"")</f>
        <v>Dead</v>
      </c>
      <c r="K7" s="37" t="s">
        <v>39147</v>
      </c>
      <c r="L7" s="37" t="str">
        <f>IFERROR(VLOOKUP(D7,DB!A:I,9,0),"")</f>
        <v>Latis</v>
      </c>
    </row>
    <row r="8" spans="1:13">
      <c r="A8" s="37" t="s">
        <v>39148</v>
      </c>
      <c r="B8" s="37" t="str">
        <f>IFERROR(VLOOKUP(D8,DB!A:K,11,0),"")</f>
        <v>R5</v>
      </c>
      <c r="C8" s="37">
        <v>1</v>
      </c>
      <c r="D8" s="37" t="s">
        <v>38480</v>
      </c>
      <c r="E8" s="37" t="s">
        <v>39111</v>
      </c>
      <c r="F8" s="38"/>
      <c r="G8" s="131">
        <f ca="1">IFERROR(NOW()-F8,"")</f>
        <v>45999.644055439814</v>
      </c>
      <c r="H8" s="38">
        <v>45999.488043981481</v>
      </c>
      <c r="I8" s="37" t="str">
        <f>IFERROR(VLOOKUP(D8,DB!A:F,6,0),"")</f>
        <v>SCECO</v>
      </c>
      <c r="J8" s="37" t="str">
        <f>IFERROR(VLOOKUP(D8,DB!A:G,7,0),"")</f>
        <v>Haj Removal</v>
      </c>
      <c r="K8" s="37" t="s">
        <v>39149</v>
      </c>
      <c r="L8" s="37" t="str">
        <f>IFERROR(VLOOKUP(D8,DB!A:I,9,0),"")</f>
        <v>Latis</v>
      </c>
    </row>
    <row r="9" spans="1:13">
      <c r="A9" s="37"/>
      <c r="B9" s="37" t="str">
        <f>IFERROR(VLOOKUP(D9,DB!A:K,11,0),"")</f>
        <v/>
      </c>
      <c r="C9" s="37"/>
      <c r="D9" s="100"/>
      <c r="E9" s="37"/>
      <c r="F9" s="38"/>
      <c r="G9" s="131">
        <f ca="1">IFERROR(NOW()-F9,"")</f>
        <v>45999.644055439814</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45999.644055439814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45999.644055439814</v>
      </c>
      <c r="H11" s="38"/>
      <c r="I11" s="37" t="str">
        <f>IFERROR(VLOOKUP(D11,DB!A:F,6,0),"")</f>
        <v/>
      </c>
      <c r="J11" s="37" t="str">
        <f>IFERROR(VLOOKUP(D11,DB!A:G,7,0),"")</f>
        <v/>
      </c>
      <c r="K11" s="37"/>
      <c r="L11" s="37" t="str">
        <f>IFERROR(VLOOKUP(D11,DB!A:I,9,0),"")</f>
        <v/>
      </c>
    </row>
    <row r="12" spans="1:13">
      <c r="A12" s="37"/>
      <c r="B12" s="37" t="str">
        <f>IFERROR(VLOOKUP(D12,DB!A:K,11,0),"")</f>
        <v/>
      </c>
      <c r="C12" s="37"/>
      <c r="D12" s="153"/>
      <c r="E12" s="37"/>
      <c r="F12" s="38"/>
      <c r="G12" s="131">
        <f ca="1">IFERROR(NOW()-F12,"")</f>
        <v>45999.644055439814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45999.644055439814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45999.644055439814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45999.644055439814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45999.644055439814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45999.644055439814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45999.644055439814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45999.644055439814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45999.644055439814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45999.644055439814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45999.644055439814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45999.644055439814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45999.644055439814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45999.644055439814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45999.644055439814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45999.644055439814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45999.644055439814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45999.644055439814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45999.644055439814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45999.644055439814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45999.644055439814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45999.644055439814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45999.644055439814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45999.644055439814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45999.644055439814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45999.644055439814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45999.644055439814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45999.644055439814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45999.644055439814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45999.644055439814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45999.644055439814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45999.644055439814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45999.644055439814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45999.644055439814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45999.644055439814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45999.644055439814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45999.644055439814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45999.644055439814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45999.644055439814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45999.644055439814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45999.644055439814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45999.644055439814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45999.644055439814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45999.644055439814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45999.644055439814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45999.644055439814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45999.644055439814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45999.644055439814</v>
      </c>
      <c r="H59" s="38"/>
      <c r="I59" s="37" t="str">
        <f>IFERROR(VLOOKUP(D59,DB!A:F,6,0),"")</f>
        <v/>
      </c>
      <c r="J59" s="37" t="str">
        <f>IFERROR(VLOOKUP(D59,DB!A:G,7,0),"")</f>
        <v/>
      </c>
      <c r="K59" s="37"/>
      <c r="L59" s="37"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15</v>
      </c>
      <c r="D2" s="115" t="s">
        <v>29606</v>
      </c>
      <c r="E2" s="138" t="s">
        <v>39151</v>
      </c>
      <c r="F2" s="117">
        <v>45999.617465277777</v>
      </c>
      <c r="G2" s="72">
        <f t="shared" ref="G2:G23" ca="1" si="0">IFERROR(NOW()-F2,"-")</f>
        <v>2.6590162036882248E-2</v>
      </c>
      <c r="H2" s="117">
        <v>45999.603159722225</v>
      </c>
      <c r="I2" s="115" t="str">
        <f>IFERROR(VLOOKUP(D2,DB!A:F,6,0),"")</f>
        <v>SCECO</v>
      </c>
      <c r="J2" s="115" t="str">
        <f>IFERROR(VLOOKUP(D2,DB!A:G,7,0),"")</f>
        <v>Good</v>
      </c>
      <c r="K2" s="118" t="s">
        <v>39152</v>
      </c>
      <c r="L2" s="133" t="str">
        <f>IFERROR(VLOOKUP(D2,DB!A:I,9,0),"")</f>
        <v>Latis</v>
      </c>
    </row>
    <row r="3" spans="1:16382" ht="31.5" customHeight="1">
      <c r="A3" s="114"/>
      <c r="B3" s="115" t="str">
        <f>IFERROR(VLOOKUP(D3,DB!A:K,11,0),"")</f>
        <v/>
      </c>
      <c r="C3" s="116"/>
      <c r="D3" s="115"/>
      <c r="E3" s="138"/>
      <c r="F3" s="117"/>
      <c r="G3" s="72">
        <f t="shared" ca="1" si="0"/>
        <v>45999.644055439814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45999.644055439814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45999.644055439814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45999.644055439814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45999.644055439814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45999.644055439814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45999.644055439814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45999.644055439814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45999.644055439814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45999.644055439814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45999.644055439814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45999.644055439814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45999.644055439814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45999.644055439814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45999.644055439814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45999.644055439814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45999.644055439814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45999.644055439814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45999.644055439814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45999.644055439814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45999.644055439814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45999.644055439814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45999.644055439814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45999.644055439814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45999.644055439814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45999.644055439814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45999.644055439814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45999.644055439814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45999.644055439814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45999.644055439814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45999.644055439814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45999.644055439814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45999.644055439814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45999.644055439814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45999.644055439814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45999.644055439814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45999.644055439814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45999.644055439814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45999.644055439814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45999.644055439814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45999.644055439814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45999.644055439814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45999.644055439814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45999.644055439814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45999.644055439814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45999.644055439814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45999.644055439814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45999.644055439814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45999.644055439814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45999.644055439814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45999.644055439814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45999.644055439814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45999.644055439814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45999.644055439814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45999.644055439814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45999.644055439814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45999.644055439814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45999.644055439814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45999.644055439814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45999.644055439814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45999.644055439814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45999.644055439814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45999.644055439814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45999.644055439814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45999.644055439814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45999.644055439814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45999.644055439814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45999.644055439814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45999.644055439814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45999.644055439814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45999.644055439814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45999.644055439814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45999.644055439814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45999.644055439814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45999.644055439814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45999.644055439814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45999.644055439814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45999.644055439814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45999.644055439814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45999.644055439814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45999.644055439814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45999.644055439814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45999.644055439814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45999.644055439814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45999.644055439814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45999.644055439814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45999.644055439814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45999.644055439814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45999.644055439814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45999.644055439814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45999.644055439814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45999.644055439814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45999.644055439814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45999.644055439814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45999.644055439814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45999.644055439814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45999.644055439814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45999.644055439814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45999.644055439814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45999.644055439814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45999.644055439814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45999.644055439814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45999.644055439814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45999.644055439814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45999.644055439814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45999.644055439814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45999.644055439814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45999.644055439814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45999.644055439814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45999.644055439814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45999.644055439814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45999.644055439814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45999.644055439814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45999.644055439814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45999.644055439814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45999.644055439814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45999.644055439814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45999.644055439814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45999.644055439814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45999.644055439814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45999.644055439814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45999.644055439814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45999.644055439814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45999.644055439814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45999.644055439814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45999.644055439814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45999.644055439814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45999.644055439814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45999.644055439814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45999.644055439814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45999.644055439814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45999.644055439814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45999.644055439814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45999.644055439814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45999.644055439814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45999.644055439814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45999.644055439814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45999.644055439814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45999.644055439814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45999.644055439814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45999.644055439814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45999.644055439814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45999.644055439814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45999.644055439814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45999.644055439814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45999.644055439814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45999.644055439814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45999.644055439814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45999.644055439814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45999.644055439814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45999.644055439814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45999.644055439814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45999.644055439814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45999.644055439814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45999.644055439814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45999.644055439814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45999.644055439814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45999.644055439814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45999.644055439814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45999.644055439814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45999.644055439814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45999.644055439814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45999.644055439814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45999.644055439814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45999.644055439814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45999.644055439814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45999.644055439814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45999.644055439814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45999.644055439814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45999.644055439814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45999.644055439814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45999.644055439814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45999.644055439814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45999.644055439814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45999.644055439814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45999.644055439814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45999.644055439814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45999.644055439814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45999.644055439814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45999.644055439814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45999.644055439814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45999.644055439814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45999.644055439814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45999.644055439814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45999.644055439814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45999.644055439814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45999.644055439814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45999.644055439814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45999.644055439814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45999.644055439814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45999.644055439814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45999.644055439814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45999.644055439814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45999.644055439814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45999.644055439814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45999.644055439814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45999.644055439814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45999.644055439814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45999.644055439814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45999.644055439814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45999.644055439814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45999.644055439814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45999.644055439814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45999.644055439814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45999.644055439814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45999.644055439814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45999.644055439814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45999.644055439814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45999.644055439814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45999.644055439814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45999.644055439814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45999.644055439814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45999.644055439814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45999.644055439814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45999.644055439814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45999.644055439814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45999.644055439814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45999.644055439814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45999.644055439814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45999.644055439814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45999.644055439814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45999.644055439814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45999.644055439814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45999.644055439814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45999.644055439814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45999.644055439814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45999.644055439814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45999.644055439814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45999.644055439814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45999.644055439814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45999.644055439814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45999.644055439814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45999.644055439814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45999.644055439814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45999.644055439814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45999.644055439814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45999.644055439814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45999.644055439814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45999.644055439814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45999.644055439814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45999.644055439814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45999.644055439814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45999.644055439814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45999.644055439814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45999.644055439814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45999.644055439814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45999.644055439814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45999.644055439814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45999.644055439814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45999.644055439814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45999.644055439814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45999.644055439814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45999.644055439814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45999.644055439814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45999.644055439814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45999.644055439814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45999.644055439814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45999.644055439814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45999.644055439814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45999.644055439814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45999.644055439814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45999.644055439814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45999.644055439814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45999.644055439814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45999.644055439814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45999.644055439814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45999.644055439814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45999.644055439814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45999.644055439814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45999.644055439814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45999.644055439814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45999.644055439814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45999.644055439814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45999.644055439814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45999.644055439814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45999.644055439814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45999.644055439814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45999.644055439814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45999.644055439814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45999.644055439814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45999.644055439814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45999.644055439814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45999.644055439814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45999.644055439814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45999.644055439814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45999.644055439814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45999.644055439814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45999.644055439814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45999.644055439814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45999.644055439814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45999.644055439814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45999.644055439814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45999.644055439814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45999.644055439814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45999.644055439814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45999.644055439814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45999.644055439814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45999.644055439814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45999.644055439814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45999.644055439814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45999.644055439814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45999.644055439814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45999.644055439814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45999.644055439814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45999.644055439814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45999.644055439814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45999.644055439814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45999.644055439814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45999.644055439814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45999.644055439814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45999.644055439814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45999.644055439814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45999.644055439814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45999.644055439814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45999.644055439814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45999.644055439814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45999.644055439814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45999.644055439814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45999.644055439814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45999.644055439814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45999.644055439814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45999.644055439814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45999.644055439814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45999.644055439814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45999.644055439814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45999.644055439814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45999.644055439814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45999.644055439814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45999.644055439814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45999.644055439814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45999.644055439814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45999.644055439814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45999.644055439814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45999.644055439814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45999.644055439814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45999.644055439814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45999.644055439814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45999.644055439814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45999.644055439814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45999.644055439814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45999.644055439814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45999.644055439814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45999.644055439814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45999.644055439814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45999.644055439814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45999.644055439814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45999.644055439814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45999.644055439814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45999.644055439814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45999.644055439814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45999.644055439814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45999.644055439814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45999.644055439814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45999.644055439814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45999.644055439814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45999.644055439814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45999.644055439814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45999.644055439814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45999.644055439814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45999.644055439814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45999.644055439814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45999.644055439814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45999.644055439814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45999.644055439814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45999.644055439814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45999.644055439814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45999.644055439814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45999.644055439814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45999.644055439814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45999.644055439814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45999.644055439814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45999.644055439814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45999.644055439814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45999.644055439814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45999.644055439814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45999.644055439814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45999.644055439814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45999.644055439814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45999.644055439814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45999.644055439814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45999.644055439814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45999.644055439814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45999.644055439814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45999.644055439814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45999.644055439814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45999.644055439814</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45999.644055439814</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2025-12-08T12:29:28Z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