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41" documentId="120_S{2AC9BD13-BADA-5192-A53E-5A8FF88502F6}" xr6:coauthVersionLast="47" xr6:coauthVersionMax="47" xr10:uidLastSave="{23ED9BD2-362F-4C5E-A099-E23F9828FC5E}"/>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10" i="5"/>
  <c r="G10" i="5"/>
  <c r="I10" i="5"/>
  <c r="J10" i="5"/>
  <c r="L10" i="5"/>
  <c r="L4" i="4"/>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<sst xmlns="http://schemas.openxmlformats.org/spreadsheetml/2006/main" count="180317" uniqueCount="39139">
  <si>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</si>
  <si>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</si>
  <si>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</si>
  <si>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</si>
  <si>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</si>
  <si>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</si>
  <si>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</si>
  <si>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</si>
  <si>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</si>
  <si>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</si>
  <si>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</si>
  <si>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</si>
  <si>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</si>
  <si>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</si>
  <si>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</si>
  <si>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</si>
  <si>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</si>
  <si>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</si>
  <si>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</si>
  <si>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</si>
  <si>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</si>
  <si>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</si>
  <si>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</si>
  <si>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</si>
  <si>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</si>
  <si>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</si>
  <si>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</si>
  <si>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</si>
  <si>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</si>
  <si>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</si>
  <si>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</si>
  <si>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</si>
  <si>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</si>
  <si>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</si>
  <si>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</si>
  <si>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</si>
  <si>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</si>
  <si>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</si>
  <si>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</si>
  <si>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</si>
  <si>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</si>
  <si>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</si>
  <si>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</si>
  <si>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</si>
  <si>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</si>
  <si>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</si>
  <si>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</si>
  <si>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</si>
  <si>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</si>
  <si>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</si>
  <si>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</si>
  <si>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</si>
  <si>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</si>
  <si>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</si>
  <si>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</si>
  <si>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</si>
  <si>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</si>
  <si>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</si>
  <si>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</si>
  <si>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</si>
  <si>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</si>
  <si>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</si>
  <si>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</si>
  <si>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</si>
  <si>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</si>
  <si>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</si>
  <si>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</si>
  <si>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</si>
  <si>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</si>
  <si>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</si>
  <si>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</si>
  <si>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</si>
  <si>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</si>
  <si>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</si>
  <si>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</si>
  <si>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</si>
  <si>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</si>
  <si>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</si>
  <si>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</si>
  <si>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</si>
  <si>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</si>
  <si>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</si>
  <si>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</si>
  <si>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</si>
  <si>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</si>
  <si>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</si>
  <si>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</si>
  <si>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</si>
  <si>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</si>
  <si>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</si>
  <si>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</si>
  <si>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</si>
  <si>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</si>
  <si>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</si>
  <si>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</si>
  <si>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</si>
  <si>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</si>
  <si>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</si>
  <si>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</si>
  <si>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</si>
  <si>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</si>
  <si>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</si>
  <si>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</si>
  <si>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</si>
  <si>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</si>
  <si>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</si>
  <si>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</si>
  <si>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</si>
  <si>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</si>
  <si>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</si>
  <si>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</si>
  <si>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</si>
  <si>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</si>
  <si>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</si>
  <si>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</si>
  <si>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</si>
  <si>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</si>
  <si>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</si>
  <si>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</si>
  <si>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</si>
  <si>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</si>
  <si>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</si>
  <si>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</si>
  <si>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</si>
  <si>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</si>
  <si>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</si>
  <si>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</si>
  <si>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</si>
  <si>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</si>
  <si>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</si>
  <si>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</si>
  <si>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</si>
  <si>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</si>
  <si>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</si>
  <si>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</si>
  <si>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</si>
  <si>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</si>
  <si>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</si>
  <si>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</si>
  <si>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</si>
  <si>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</si>
  <si>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</si>
  <si>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</si>
  <si>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</si>
  <si>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</si>
  <si>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</si>
  <si>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</si>
  <si>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</si>
  <si>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</si>
  <si>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</si>
  <si>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</si>
  <si>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</si>
  <si>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</si>
  <si>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</si>
  <si>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</si>
  <si>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</si>
  <si>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</si>
  <si>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</si>
  <si>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</si>
  <si>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</si>
  <si>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</si>
  <si>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</si>
  <si>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</si>
  <si>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</si>
  <si>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</si>
  <si>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</si>
  <si>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</si>
  <si>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</si>
  <si>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</si>
  <si>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</si>
  <si>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</si>
  <si>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</si>
  <si>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</si>
  <si>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</si>
  <si>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</si>
  <si>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</si>
  <si>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</si>
  <si>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</si>
  <si>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</si>
  <si>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</si>
  <si>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</si>
  <si>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</si>
  <si>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</si>
  <si>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</si>
  <si>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</si>
  <si>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</si>
  <si>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</si>
  <si>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</si>
  <si>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</si>
  <si>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</si>
  <si>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</si>
  <si>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</si>
  <si>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</si>
  <si>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</si>
  <si>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</si>
  <si>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</si>
  <si>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</si>
  <si>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</si>
  <si>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</si>
  <si>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</si>
  <si>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</si>
  <si>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</si>
  <si>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</si>
  <si>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</si>
  <si>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</si>
  <si>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</si>
  <si>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</si>
  <si>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</si>
  <si>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</si>
  <si>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</si>
  <si>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</si>
  <si>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</si>
  <si>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</si>
  <si>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</si>
  <si>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</si>
  <si>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</si>
  <si>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</si>
  <si>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</si>
  <si>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</si>
  <si>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</si>
  <si>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</si>
  <si>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</si>
  <si>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</si>
  <si>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</si>
  <si>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</si>
  <si>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</si>
  <si>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</si>
  <si>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</si>
  <si>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</si>
  <si>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</si>
  <si>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</si>
  <si>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</si>
  <si>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</si>
  <si>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</si>
  <si>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</si>
  <si>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</si>
  <si>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</si>
  <si>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</si>
  <si>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</si>
  <si>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</si>
  <si>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</si>
  <si>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</si>
  <si>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</si>
  <si>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</si>
  <si>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</si>
  <si>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</si>
  <si>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</si>
  <si>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</si>
  <si>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</si>
  <si>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</si>
  <si>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</si>
  <si>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</si>
  <si>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</si>
  <si>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</si>
  <si>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</si>
  <si>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</si>
  <si>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</si>
  <si>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</si>
  <si>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</si>
  <si>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</si>
  <si>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</si>
  <si>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</si>
  <si>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</si>
  <si>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</si>
  <si>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</si>
  <si>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</si>
  <si>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</si>
  <si>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</si>
  <si>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</si>
  <si>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</si>
  <si>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</si>
  <si>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</si>
  <si>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</si>
  <si>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</si>
  <si>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</si>
  <si>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</si>
  <si>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</si>
  <si>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</si>
  <si>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</si>
  <si>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</si>
  <si>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</si>
  <si>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</si>
  <si>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</si>
  <si>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</si>
  <si>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</si>
  <si>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</si>
  <si>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</si>
  <si>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</si>
  <si>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</si>
  <si>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</si>
  <si>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</si>
  <si>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</si>
  <si>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</si>
  <si>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</si>
  <si>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</si>
  <si>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</si>
  <si>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</si>
  <si>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</si>
  <si>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</si>
  <si>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</si>
  <si>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</si>
  <si>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</si>
  <si>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</si>
  <si>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</si>
  <si>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</si>
  <si>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</si>
  <si>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</si>
  <si>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</si>
  <si>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</si>
  <si>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</si>
  <si>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</si>
  <si>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</si>
  <si>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</si>
  <si>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</si>
  <si>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</si>
  <si>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</si>
  <si>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</si>
  <si>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</si>
  <si>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</si>
  <si>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</si>
  <si>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</si>
  <si>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</si>
  <si>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</si>
  <si>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</si>
  <si>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</si>
  <si>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</si>
  <si>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</si>
  <si>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</si>
  <si>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</si>
  <si>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</si>
  <si>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</si>
  <si>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</si>
  <si>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</si>
  <si>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</si>
  <si>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</si>
  <si>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</si>
  <si>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</si>
  <si>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</si>
  <si>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</si>
  <si>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</si>
  <si>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</si>
  <si>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</si>
  <si>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</si>
  <si>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</si>
  <si>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</si>
  <si>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</si>
  <si>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</si>
  <si>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</si>
  <si>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</si>
  <si>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</si>
  <si>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</si>
  <si>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</si>
  <si>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</si>
  <si>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</si>
  <si>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</si>
  <si>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</si>
  <si>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</si>
  <si>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</si>
  <si>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</si>
  <si>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</si>
  <si>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</si>
  <si>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</si>
  <si>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</si>
  <si>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</si>
  <si>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</si>
  <si>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</si>
  <si>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</si>
  <si>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</si>
  <si>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</si>
  <si>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</si>
  <si>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</si>
  <si>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</si>
  <si>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</si>
  <si>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</si>
  <si>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</si>
  <si>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</si>
  <si>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</si>
  <si>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</si>
  <si>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</si>
  <si>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</si>
  <si>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</si>
  <si>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</si>
  <si>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</si>
  <si>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</si>
  <si>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</si>
  <si>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</si>
  <si>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</si>
  <si>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</si>
  <si>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</si>
  <si>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</si>
  <si>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</si>
  <si>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</si>
  <si>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</si>
  <si>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</si>
  <si>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</si>
  <si>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</si>
  <si>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</si>
  <si>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</si>
  <si>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</si>
  <si>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</si>
  <si>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</si>
  <si>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</si>
  <si>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</si>
  <si>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</si>
  <si>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</si>
  <si>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</si>
  <si>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</si>
  <si>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</si>
  <si>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</si>
  <si>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</si>
  <si>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</si>
  <si>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</si>
  <si>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</si>
  <si>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</si>
  <si>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</si>
  <si>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</si>
  <si>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</si>
  <si>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</si>
  <si>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</si>
  <si>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</si>
  <si>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</si>
  <si>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</si>
  <si>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</si>
  <si>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</si>
  <si>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</si>
  <si>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</si>
  <si>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</si>
  <si>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</si>
  <si>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</si>
  <si>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</si>
  <si>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</si>
  <si>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</si>
  <si>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</si>
  <si>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</si>
  <si>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</si>
  <si>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</si>
  <si>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</si>
  <si>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</si>
  <si>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</si>
  <si>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</si>
  <si>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</si>
  <si>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</si>
  <si>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</si>
  <si>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</si>
  <si>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</si>
  <si>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</si>
  <si>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</si>
  <si>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</si>
  <si>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</si>
  <si>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</si>
  <si>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</si>
  <si>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</si>
  <si>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</si>
  <si>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</si>
  <si>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</si>
  <si>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</si>
  <si>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</si>
  <si>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</si>
  <si>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</si>
  <si>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</si>
  <si>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</si>
  <si>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</si>
  <si>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</si>
  <si>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</si>
  <si>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</si>
  <si>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</si>
  <si>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</si>
  <si>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</si>
  <si>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</si>
  <si>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</si>
  <si>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</si>
  <si>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</si>
  <si>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</si>
  <si>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</si>
  <si>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</si>
  <si>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</si>
  <si>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</si>
  <si>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</si>
  <si>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</si>
  <si>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</si>
  <si>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</si>
  <si>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</si>
  <si>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</si>
  <si>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</si>
  <si>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</si>
  <si>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</si>
  <si>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</si>
  <si>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</si>
  <si>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</si>
  <si>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</si>
  <si>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</si>
  <si>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</si>
  <si>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</si>
  <si>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</si>
  <si>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</si>
  <si>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</si>
  <si>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</si>
  <si>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</si>
  <si>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</si>
  <si>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</si>
  <si>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</si>
  <si>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</si>
  <si>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</si>
  <si>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</si>
  <si>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</si>
  <si>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</si>
  <si>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</si>
  <si>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</si>
  <si>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</si>
  <si>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</si>
  <si>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</si>
  <si>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</si>
  <si>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</si>
  <si>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</si>
  <si>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</si>
  <si>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</si>
  <si>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</si>
  <si>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</si>
  <si>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</si>
  <si>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</si>
  <si>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</si>
  <si>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</si>
  <si>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</si>
  <si>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</si>
  <si>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</si>
  <si>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</si>
  <si>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</si>
  <si>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</si>
  <si>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</si>
  <si>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</si>
  <si>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</si>
  <si>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</si>
  <si>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</si>
  <si>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</si>
  <si>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</si>
  <si>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</si>
  <si>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</si>
  <si>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</si>
  <si>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</si>
  <si>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</si>
  <si>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</si>
  <si>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</si>
  <si>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</si>
  <si>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</si>
  <si>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</si>
  <si>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</si>
  <si>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</si>
  <si>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</si>
  <si>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</si>
  <si>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</si>
  <si>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</si>
  <si>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</si>
  <si>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</si>
  <si>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</si>
  <si>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</si>
  <si>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</si>
  <si>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</si>
  <si>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</si>
  <si>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</si>
  <si>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</si>
  <si>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</si>
  <si>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</si>
  <si>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</si>
  <si>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</si>
  <si>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</si>
  <si>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</si>
  <si>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</si>
  <si>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</si>
  <si>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</si>
  <si>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</si>
  <si>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</si>
  <si>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</si>
  <si>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</si>
  <si>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</si>
  <si>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</si>
  <si>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</si>
  <si>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</si>
  <si>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</si>
  <si>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</si>
  <si>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</si>
  <si>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</si>
  <si>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</si>
  <si>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</si>
  <si>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</si>
  <si>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</si>
  <si>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</si>
  <si>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</si>
  <si>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</si>
  <si>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</si>
  <si>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</si>
  <si>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</si>
  <si>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</si>
  <si>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</si>
  <si>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</si>
  <si>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</si>
  <si>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</si>
  <si>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</si>
  <si>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</si>
  <si>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</si>
  <si>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</si>
  <si>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</si>
  <si>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</si>
  <si>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</si>
  <si>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</si>
  <si>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</si>
  <si>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</si>
  <si>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</si>
  <si>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</si>
  <si>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</si>
  <si>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</si>
  <si>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</si>
  <si>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</si>
  <si>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</si>
  <si>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</si>
  <si>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</si>
  <si>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</si>
  <si>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</si>
  <si>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</si>
  <si>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</si>
  <si>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</si>
  <si>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</si>
  <si>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</si>
  <si>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</si>
  <si>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</si>
  <si>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</si>
  <si>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</si>
  <si>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</si>
  <si>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</si>
  <si>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</si>
  <si>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</si>
  <si>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</si>
  <si>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</si>
  <si>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</si>
  <si>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</si>
  <si>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</si>
  <si>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</si>
  <si>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</si>
  <si>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</si>
  <si>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</si>
  <si>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</si>
  <si>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</si>
  <si>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</si>
  <si>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</si>
  <si>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</si>
  <si>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</si>
  <si>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</si>
  <si>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</si>
  <si>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</si>
  <si>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</si>
  <si>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</si>
  <si>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</si>
  <si>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</si>
  <si>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</si>
  <si>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</si>
  <si>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</si>
  <si>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</si>
  <si>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</si>
  <si>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</si>
  <si>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</si>
  <si>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</si>
  <si>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</si>
  <si>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</si>
  <si>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</si>
  <si>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</si>
  <si>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</si>
  <si>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</si>
  <si>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</si>
  <si>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</si>
  <si>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</si>
  <si>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</si>
  <si>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</si>
  <si>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</si>
  <si>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</si>
  <si>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</si>
  <si>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</si>
  <si>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</si>
  <si>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</si>
  <si>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</si>
  <si>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</si>
  <si>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</si>
  <si>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</si>
  <si>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</si>
  <si>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</si>
  <si>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</si>
  <si>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</si>
  <si>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</si>
  <si>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</si>
  <si>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</si>
  <si>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</si>
  <si>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</si>
  <si>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</si>
  <si>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</si>
  <si>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</si>
  <si>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</si>
  <si>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</si>
  <si>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</si>
  <si>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</si>
  <si>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</si>
  <si>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</si>
  <si>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</si>
  <si>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</si>
  <si>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</si>
  <si>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</si>
  <si>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</si>
  <si>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</si>
  <si>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</si>
  <si>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</si>
  <si>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</si>
  <si>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</si>
  <si>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</si>
  <si>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</si>
  <si>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</si>
  <si>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</si>
  <si>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</si>
  <si>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</si>
  <si>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</si>
  <si>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</si>
  <si>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</si>
  <si>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</si>
  <si>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</si>
  <si>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</si>
  <si>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</si>
  <si>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</si>
  <si>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</si>
  <si>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</si>
  <si>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</si>
  <si>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</si>
  <si>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</si>
  <si>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</si>
  <si>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</si>
  <si>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</si>
  <si>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</si>
  <si>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</si>
  <si>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</si>
  <si>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</si>
  <si>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</si>
  <si>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</si>
  <si>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</si>
  <si>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</si>
  <si>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</si>
  <si>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</si>
  <si>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</si>
  <si>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</si>
  <si>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</si>
  <si>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</si>
  <si>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</si>
  <si>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</si>
  <si>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</si>
  <si>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</si>
  <si>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</si>
  <si>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</si>
  <si>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</si>
  <si>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</si>
  <si>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</si>
  <si>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</si>
  <si>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</si>
  <si>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</si>
  <si>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</si>
  <si>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</si>
  <si>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</si>
  <si>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</si>
  <si>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</si>
  <si>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</si>
  <si>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</si>
  <si>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</si>
  <si>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</si>
  <si>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</si>
  <si>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</si>
  <si>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</si>
  <si>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</si>
  <si>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</si>
  <si>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</si>
  <si>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</si>
  <si>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</si>
  <si>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</si>
  <si>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</si>
  <si>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</si>
  <si>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</si>
  <si>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</si>
  <si>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</si>
  <si>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</si>
  <si>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</si>
  <si>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</si>
  <si>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</si>
  <si>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</si>
  <si>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</si>
  <si>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</si>
  <si>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</si>
  <si>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</si>
  <si>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</si>
  <si>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</si>
  <si>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</si>
  <si>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</si>
  <si>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</si>
  <si>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</si>
  <si>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</si>
  <si>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</si>
  <si>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</si>
  <si>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</si>
  <si>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</si>
  <si>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</si>
  <si>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</si>
  <si>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</si>
  <si>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</si>
  <si>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</si>
  <si>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</si>
  <si>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</si>
  <si>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</si>
  <si>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</si>
  <si>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</si>
  <si>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</si>
  <si>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</si>
  <si>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</si>
  <si>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</si>
  <si>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</si>
  <si>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</si>
  <si>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</si>
  <si>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</si>
  <si>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</si>
  <si>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</si>
  <si>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</si>
  <si>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</si>
  <si>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</si>
  <si>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</si>
  <si>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</si>
  <si>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</si>
  <si>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</si>
  <si>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</si>
  <si>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</si>
  <si>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</si>
  <si>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</si>
  <si>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</si>
  <si>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</si>
  <si>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</si>
  <si>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</si>
  <si>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</si>
  <si>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</si>
  <si>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</si>
  <si>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</si>
  <si>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</si>
  <si>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</si>
  <si>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</si>
  <si>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</si>
  <si>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</si>
  <si>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</si>
  <si>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</si>
  <si>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</si>
  <si>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</si>
  <si>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</si>
  <si>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</si>
  <si>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</si>
  <si>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</si>
  <si>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</si>
  <si>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</si>
  <si>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</si>
  <si>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</si>
  <si>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</si>
  <si>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</si>
  <si>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</si>
  <si>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</si>
  <si>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</si>
  <si>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</si>
  <si>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</si>
  <si>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</si>
  <si>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</si>
  <si>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</si>
  <si>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</si>
  <si>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</si>
  <si>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</si>
  <si>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</si>
  <si>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</si>
  <si>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</si>
  <si>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</si>
  <si>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</si>
  <si>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</si>
  <si>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</si>
  <si>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</si>
  <si>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</si>
  <si>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</si>
  <si>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</si>
  <si>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</si>
  <si>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</si>
  <si>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</si>
  <si>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</si>
  <si>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</si>
  <si>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</si>
  <si>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</si>
  <si>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</si>
  <si>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</si>
  <si>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</si>
  <si>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</si>
  <si>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</si>
  <si>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</si>
  <si>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</si>
  <si>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</si>
  <si>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</si>
  <si>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</si>
  <si>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</si>
  <si>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</si>
  <si>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</si>
  <si>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</si>
  <si>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</si>
  <si>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</si>
  <si>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</si>
  <si>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</si>
  <si>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</si>
  <si>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</si>
  <si>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</si>
  <si>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</si>
  <si>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</si>
  <si>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</si>
  <si>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</si>
  <si>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</si>
  <si>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</si>
  <si>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</si>
  <si>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</si>
  <si>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</si>
  <si>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</si>
  <si>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</si>
  <si>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</si>
  <si>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</si>
  <si>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</si>
  <si>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</si>
  <si>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</si>
  <si>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</si>
  <si>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</si>
  <si>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</si>
  <si>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</si>
  <si>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</si>
  <si>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</si>
  <si>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</si>
  <si>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</si>
  <si>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</si>
  <si>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</si>
  <si>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</si>
  <si>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</si>
  <si>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</si>
  <si>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</si>
  <si>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</si>
  <si>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</si>
  <si>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</si>
  <si>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</si>
  <si>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</si>
  <si>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</si>
  <si>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</si>
  <si>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</si>
  <si>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</si>
  <si>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</si>
  <si>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</si>
  <si>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</si>
  <si>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</si>
  <si>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</si>
  <si>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</si>
  <si>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</si>
  <si>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</si>
  <si>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</si>
  <si>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</si>
  <si>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</si>
  <si>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</si>
  <si>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</si>
  <si>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</si>
  <si>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</si>
  <si>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</si>
  <si>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</si>
  <si>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</si>
  <si>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</si>
  <si>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</si>
  <si>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</si>
  <si>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</si>
  <si>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</si>
  <si>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</si>
  <si>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</si>
  <si>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</si>
  <si>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</si>
  <si>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</si>
  <si>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</si>
  <si>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</si>
  <si>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</si>
  <si>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</si>
  <si>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</si>
  <si>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</si>
  <si>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</si>
  <si>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</si>
  <si>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</si>
  <si>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</si>
  <si>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</si>
  <si>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</si>
  <si>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</si>
  <si>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</si>
  <si>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</si>
  <si>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</si>
  <si>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</si>
  <si>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</si>
  <si>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</si>
  <si>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</si>
  <si>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</si>
  <si>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</si>
  <si>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</si>
  <si>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</si>
  <si>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</si>
  <si>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</si>
  <si>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</si>
  <si>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</si>
  <si>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</si>
  <si>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</si>
  <si>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</si>
  <si>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</si>
  <si>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</si>
  <si>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</si>
  <si>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</si>
  <si>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</si>
  <si>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</si>
  <si>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</si>
  <si>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</si>
  <si>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</si>
  <si>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</si>
  <si>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</si>
  <si>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</si>
  <si>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</si>
  <si>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</si>
  <si>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</si>
  <si>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</si>
  <si>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</si>
  <si>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</si>
  <si>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</si>
  <si>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</si>
  <si>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</si>
  <si>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</si>
  <si>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</si>
  <si>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</si>
  <si>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</si>
  <si>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</si>
  <si>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</si>
  <si>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</si>
  <si>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</si>
  <si>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</si>
  <si>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</si>
  <si>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</si>
  <si>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</si>
  <si>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</si>
  <si>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</si>
  <si>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</si>
  <si>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</si>
  <si>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</si>
  <si>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</si>
  <si>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</si>
  <si>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</si>
  <si>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</si>
  <si>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</si>
  <si>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</si>
  <si>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</si>
  <si>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</si>
  <si>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</si>
  <si>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</si>
  <si>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</si>
  <si>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</si>
  <si>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</si>
  <si>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</si>
  <si>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</si>
  <si>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</si>
  <si>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</si>
  <si>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</si>
  <si>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</si>
  <si>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</si>
  <si>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</si>
  <si>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</si>
  <si>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</si>
  <si>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</si>
  <si>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</si>
  <si>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</si>
  <si>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</si>
  <si>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</si>
  <si>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</si>
  <si>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</si>
  <si>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</si>
  <si>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</si>
  <si>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</si>
  <si>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</si>
  <si>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</si>
  <si>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</si>
  <si>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</si>
  <si>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</si>
  <si>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</si>
  <si>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</si>
  <si>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</si>
  <si>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</si>
  <si>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</si>
  <si>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</si>
  <si>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</si>
  <si>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</si>
  <si>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</si>
  <si>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</si>
  <si>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</si>
  <si>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</si>
  <si>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</si>
  <si>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</si>
  <si>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</si>
  <si>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</si>
  <si>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</si>
  <si>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</si>
  <si>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</si>
  <si>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</si>
  <si>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</si>
  <si>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</si>
  <si>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</si>
  <si>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</si>
  <si>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</si>
  <si>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</si>
  <si>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</si>
  <si>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</si>
  <si>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</si>
  <si>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</si>
  <si>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</si>
  <si>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</si>
  <si>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</si>
  <si>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</si>
  <si>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</si>
  <si>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</si>
  <si>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</si>
  <si>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</si>
  <si>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</si>
  <si>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</si>
  <si>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</si>
  <si>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</si>
  <si>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</si>
  <si>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</si>
  <si>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</si>
  <si>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</si>
  <si>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</si>
  <si>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</si>
  <si>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</si>
  <si>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</si>
  <si>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</si>
  <si>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</si>
  <si>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</si>
  <si>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</si>
  <si>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</si>
  <si>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</si>
  <si>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</si>
  <si>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</si>
  <si>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</si>
  <si>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</si>
  <si>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</si>
  <si>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</si>
  <si>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</si>
  <si>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</si>
  <si>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</si>
  <si>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</si>
  <si>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</si>
  <si>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</si>
  <si>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</si>
  <si>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</si>
  <si>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</si>
  <si>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</si>
  <si>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</si>
  <si>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</si>
  <si>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</si>
  <si>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</si>
  <si>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</si>
  <si>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</si>
  <si>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</si>
  <si>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</si>
  <si>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</si>
  <si>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</si>
  <si>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</si>
  <si>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</si>
  <si>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</si>
  <si>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</si>
  <si>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</si>
  <si>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</si>
  <si>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</si>
  <si>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</si>
  <si>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</si>
  <si>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</si>
  <si>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</si>
  <si>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</si>
  <si>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</si>
  <si>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</si>
  <si>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</si>
  <si>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</si>
  <si>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</si>
  <si>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</si>
  <si>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</si>
  <si>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</si>
  <si>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</si>
  <si>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</si>
  <si>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</si>
  <si>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</si>
  <si>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</si>
  <si>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</si>
  <si>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</si>
  <si>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</si>
  <si>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</si>
  <si>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</si>
  <si>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</si>
  <si>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</si>
  <si>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</si>
  <si>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</si>
  <si>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</si>
  <si>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</si>
  <si>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</si>
  <si>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</si>
  <si>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</si>
  <si>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</si>
  <si>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</si>
  <si>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</si>
  <si>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</si>
  <si>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</si>
  <si>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</si>
  <si>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</si>
  <si>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</si>
  <si>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</si>
  <si>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</si>
  <si>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</si>
  <si>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</si>
  <si>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</si>
  <si>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</si>
  <si>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</si>
  <si>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</si>
  <si>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</si>
  <si>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</si>
  <si>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</si>
  <si>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</si>
  <si>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</si>
  <si>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</si>
  <si>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</si>
  <si>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</si>
  <si>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</si>
  <si>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</si>
  <si>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</si>
  <si>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</si>
  <si>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</si>
  <si>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</si>
  <si>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</si>
  <si>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</si>
  <si>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</si>
  <si>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</si>
  <si>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</si>
  <si>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</si>
  <si>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</si>
  <si>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</si>
  <si>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</si>
  <si>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</si>
  <si>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</si>
  <si>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</si>
  <si>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</si>
  <si>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</si>
  <si>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</si>
  <si>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</si>
  <si>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</si>
  <si>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</si>
  <si>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</si>
  <si>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</si>
  <si>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</si>
  <si>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</si>
  <si>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</si>
  <si>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</si>
  <si>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</si>
  <si>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</si>
  <si>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</si>
  <si>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</si>
  <si>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</si>
  <si>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</si>
  <si>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</si>
  <si>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</si>
  <si>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</si>
  <si>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</si>
  <si>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</si>
  <si>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</si>
  <si>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</si>
  <si>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</si>
  <si>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</si>
  <si>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</si>
  <si>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</si>
  <si>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</si>
  <si>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</si>
  <si>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</si>
  <si>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</si>
  <si>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</si>
  <si>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</si>
  <si>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</si>
  <si>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</si>
  <si>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</si>
  <si>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</si>
  <si>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</si>
  <si>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</si>
  <si>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</si>
  <si>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</si>
  <si>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</si>
  <si>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</si>
  <si>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</si>
  <si>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</si>
  <si>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</si>
  <si>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</si>
  <si>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</si>
  <si>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</si>
  <si>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</si>
  <si>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</si>
  <si>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</si>
  <si>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</si>
  <si>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</si>
  <si>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</si>
  <si>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</si>
  <si>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</si>
  <si>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</si>
  <si>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</si>
  <si>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</si>
  <si>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</si>
  <si>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</si>
  <si>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</si>
  <si>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</si>
  <si>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</si>
  <si>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</si>
  <si>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</si>
  <si>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</si>
  <si>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</si>
  <si>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</si>
  <si>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</si>
  <si>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</si>
  <si>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</si>
  <si>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</si>
  <si>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</si>
  <si>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</si>
  <si>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</si>
  <si>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</si>
  <si>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</si>
  <si>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</si>
  <si>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</si>
  <si>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</si>
  <si>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</si>
  <si>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</si>
  <si>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</si>
  <si>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</si>
  <si>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</si>
  <si>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</si>
  <si>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</si>
  <si>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</si>
  <si>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</si>
  <si>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</si>
  <si>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</si>
  <si>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</si>
  <si>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</si>
  <si>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</si>
  <si>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</si>
  <si>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</si>
  <si>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</si>
  <si>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</si>
  <si>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</si>
  <si>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</si>
  <si>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</si>
  <si>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</si>
  <si>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</si>
  <si>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</si>
  <si>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</si>
  <si>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</si>
  <si>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</si>
  <si>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</si>
  <si>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</si>
  <si>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</si>
  <si>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</si>
  <si>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</si>
  <si>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</si>
  <si>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</si>
  <si>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</si>
  <si>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</si>
  <si>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</si>
  <si>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</si>
  <si>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</si>
  <si>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</si>
  <si>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</si>
  <si>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</si>
  <si>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</si>
  <si>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</si>
  <si>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</si>
  <si>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</si>
  <si>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</si>
  <si>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</si>
  <si>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</si>
  <si>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</si>
  <si>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</si>
  <si>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</si>
  <si>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</si>
  <si>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</si>
  <si>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</si>
  <si>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</si>
  <si>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</si>
  <si>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</si>
  <si>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</si>
  <si>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</si>
  <si>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</si>
  <si>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</si>
  <si>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</si>
  <si>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</si>
  <si>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</si>
  <si>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</si>
  <si>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</si>
  <si>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</si>
  <si>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</si>
  <si>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</si>
  <si>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</si>
  <si>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</si>
  <si>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</si>
  <si>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</si>
  <si>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</si>
  <si>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</si>
  <si>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</si>
  <si>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</si>
  <si>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</si>
  <si>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</si>
  <si>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</si>
  <si>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</si>
  <si>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</si>
  <si>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</si>
  <si>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</si>
  <si>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</si>
  <si>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</si>
  <si>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</si>
  <si>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</si>
  <si>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</si>
  <si>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</si>
  <si>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</si>
  <si>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</si>
  <si>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</si>
  <si>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</si>
  <si>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</si>
  <si>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</si>
  <si>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</si>
  <si>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</si>
  <si>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</si>
  <si>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</si>
  <si>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</si>
  <si>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</si>
  <si>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</si>
  <si>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</si>
  <si>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</si>
  <si>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</si>
  <si>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</si>
  <si>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</si>
  <si>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</si>
  <si>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</si>
  <si>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</si>
  <si>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</si>
  <si>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</si>
  <si>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</si>
  <si>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</si>
  <si>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</si>
  <si>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</si>
  <si>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</si>
  <si>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</si>
  <si>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</si>
  <si>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</si>
  <si>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</si>
  <si>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</si>
  <si>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</si>
  <si>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</si>
  <si>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</si>
  <si>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</si>
  <si>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</si>
  <si>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</si>
  <si>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</si>
  <si>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</si>
  <si>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</si>
  <si>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</si>
  <si>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</si>
  <si>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</si>
  <si>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</si>
  <si>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</si>
  <si>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</si>
  <si>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</si>
  <si>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</si>
  <si>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</si>
  <si>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</si>
  <si>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</si>
  <si>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</si>
  <si>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</si>
  <si>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</si>
  <si>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</si>
  <si>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</si>
  <si>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</si>
  <si>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</si>
  <si>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</si>
  <si>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</si>
  <si>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</si>
  <si>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</si>
  <si>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</si>
  <si>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</si>
  <si>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</si>
  <si>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</si>
  <si>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</si>
  <si>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</si>
  <si>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</si>
  <si>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</si>
  <si>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</si>
  <si>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</si>
  <si>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</si>
  <si>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</si>
  <si>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</si>
  <si>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</si>
  <si>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</si>
  <si>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</si>
  <si>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</si>
  <si>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</si>
  <si>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</si>
  <si>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</si>
  <si>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</si>
  <si>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</si>
  <si>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</si>
  <si>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</si>
  <si>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</si>
  <si>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</si>
  <si>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</si>
  <si>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</si>
  <si>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</si>
  <si>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</si>
  <si>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</si>
  <si>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</si>
  <si>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</si>
  <si>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</si>
  <si>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</si>
  <si>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</si>
  <si>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</si>
  <si>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</si>
  <si>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</si>
  <si>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</si>
  <si>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</si>
  <si>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</si>
  <si>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</si>
  <si>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</si>
  <si>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</si>
  <si>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</si>
  <si>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</si>
  <si>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</si>
  <si>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</si>
  <si>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</si>
  <si>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</si>
  <si>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</si>
  <si>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</si>
  <si>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</si>
  <si>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</si>
  <si>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</si>
  <si>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</si>
  <si>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</si>
  <si>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</si>
  <si>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</si>
  <si>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</si>
  <si>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</si>
  <si>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</si>
  <si>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</si>
  <si>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</si>
  <si>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</si>
  <si>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</si>
  <si>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</si>
  <si>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</si>
  <si>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</si>
  <si>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</si>
  <si>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</si>
  <si>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</si>
  <si>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</si>
  <si>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</si>
  <si>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</si>
  <si>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</si>
  <si>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</si>
  <si>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</si>
  <si>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</si>
  <si>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</si>
  <si>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</si>
  <si>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</si>
  <si>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</si>
  <si>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</si>
  <si>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</si>
  <si>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</si>
  <si>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</si>
  <si>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</si>
  <si>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</si>
  <si>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</si>
  <si>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</si>
  <si>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</si>
  <si>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</si>
  <si>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</si>
  <si>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</si>
  <si>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</si>
  <si>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</si>
  <si>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</si>
  <si>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</si>
  <si>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</si>
  <si>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</si>
  <si>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</si>
  <si>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</si>
  <si>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</si>
  <si>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</si>
  <si>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</si>
  <si>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</si>
  <si>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</si>
  <si>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</si>
  <si>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</si>
  <si>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</si>
  <si>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</si>
  <si>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</si>
  <si>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</si>
  <si>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</si>
  <si>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</si>
  <si>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</si>
  <si>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</si>
  <si>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</si>
  <si>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</si>
  <si>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</si>
  <si>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</si>
  <si>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</si>
  <si>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</si>
  <si>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</si>
  <si>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</si>
  <si>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</si>
  <si>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</si>
  <si>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</si>
  <si>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</si>
  <si>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</si>
  <si>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</si>
  <si>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</si>
  <si>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</si>
  <si>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</si>
  <si>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</si>
  <si>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</si>
  <si>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</si>
  <si>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</si>
  <si>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</si>
  <si>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</si>
  <si>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</si>
  <si>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</si>
  <si>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</si>
  <si>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</si>
  <si>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</si>
  <si>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</si>
  <si>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</si>
  <si>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</si>
  <si>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</si>
  <si>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</si>
  <si>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</si>
  <si>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</si>
  <si>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</si>
  <si>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</si>
  <si>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</si>
  <si>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</si>
  <si>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</si>
  <si>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</si>
  <si>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</si>
  <si>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</si>
  <si>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</si>
  <si>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</si>
  <si>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</si>
  <si>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</si>
  <si>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</si>
  <si>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</si>
  <si>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</si>
  <si>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</si>
  <si>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</si>
  <si>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</si>
  <si>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</si>
  <si>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</si>
  <si>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</si>
  <si>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</si>
  <si>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</si>
  <si>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</si>
  <si>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</si>
  <si>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</si>
  <si>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</si>
  <si>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</si>
  <si>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</si>
  <si>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</si>
  <si>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</si>
  <si>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</si>
  <si>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</si>
  <si>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</si>
  <si>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</si>
  <si>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</si>
  <si>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</si>
  <si>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</si>
  <si>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</si>
  <si>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</si>
  <si>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</si>
  <si>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</si>
  <si>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</si>
  <si>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</si>
  <si>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</si>
  <si>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</si>
  <si>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</si>
  <si>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</si>
  <si>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</si>
  <si>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</si>
  <si>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</si>
  <si>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</si>
  <si>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</si>
  <si>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</si>
  <si>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</si>
  <si>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</si>
  <si>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</si>
  <si>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</si>
  <si>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</si>
  <si>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</si>
  <si>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</si>
  <si>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</si>
  <si>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</si>
  <si>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</si>
  <si>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</si>
  <si>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</si>
  <si>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</si>
  <si>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</si>
  <si>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</si>
  <si>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</si>
  <si>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</si>
  <si>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</si>
  <si>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</si>
  <si>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</si>
  <si>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</si>
  <si>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</si>
  <si>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</si>
  <si>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</si>
  <si>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</si>
  <si>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</si>
  <si>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</si>
  <si>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</si>
  <si>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</si>
  <si>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</si>
  <si>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</si>
  <si>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</si>
  <si>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</si>
  <si>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</si>
  <si>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</si>
  <si>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</si>
  <si>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</si>
  <si>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</si>
  <si>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</si>
  <si>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</si>
  <si>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</si>
  <si>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</si>
  <si>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</si>
  <si>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</si>
  <si>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</si>
  <si>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</si>
  <si>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</si>
  <si>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</si>
  <si>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</si>
  <si>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</si>
  <si>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</si>
  <si>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</si>
  <si>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</si>
  <si>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</si>
  <si>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</si>
  <si>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</si>
  <si>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</si>
  <si>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</si>
  <si>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</si>
  <si>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</si>
  <si>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</si>
  <si>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</si>
  <si>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</si>
  <si>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</si>
  <si>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</si>
  <si>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</si>
  <si>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</si>
  <si>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</si>
  <si>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</si>
  <si>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</si>
  <si>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</si>
  <si>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</si>
  <si>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</si>
  <si>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</si>
  <si>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</si>
  <si>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</si>
  <si>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</si>
  <si>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</si>
  <si>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</si>
  <si>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</si>
  <si>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</si>
  <si>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</si>
  <si>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</si>
  <si>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</si>
  <si>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</si>
  <si>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</si>
  <si>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</si>
  <si>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</si>
  <si>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</si>
  <si>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</si>
  <si>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</si>
  <si>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</si>
  <si>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</si>
  <si>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</si>
  <si>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</si>
  <si>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</si>
  <si>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</si>
  <si>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</si>
  <si>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</si>
  <si>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</si>
  <si>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</si>
  <si>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</si>
  <si>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</si>
  <si>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</si>
  <si>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</si>
  <si>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</si>
  <si>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</si>
  <si>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</si>
  <si>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</si>
  <si>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</si>
  <si>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</si>
  <si>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</si>
  <si>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</si>
  <si>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</si>
  <si>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</si>
  <si>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</si>
  <si>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</si>
  <si>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</si>
  <si>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</si>
  <si>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</si>
  <si>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</si>
  <si>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</si>
  <si>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</si>
  <si>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</si>
  <si>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</si>
  <si>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</si>
  <si>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</si>
  <si>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</si>
  <si>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</si>
  <si>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</si>
  <si>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</si>
  <si>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</si>
  <si>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</si>
  <si>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</si>
  <si>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</si>
  <si>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</si>
  <si>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</si>
  <si>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</si>
  <si>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</si>
  <si>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</si>
  <si>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</si>
  <si>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</si>
  <si>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</si>
  <si>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</si>
  <si>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</si>
  <si>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</si>
  <si>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</si>
  <si>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</si>
  <si>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</si>
  <si>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</si>
  <si>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</si>
  <si>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</si>
  <si>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</si>
  <si>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</si>
  <si>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</si>
  <si>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</si>
  <si>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</si>
  <si>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</si>
  <si>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</si>
  <si>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</si>
  <si>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</si>
  <si>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</si>
  <si>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</si>
  <si>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</si>
  <si>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</si>
  <si>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</si>
  <si>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</si>
  <si>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</si>
  <si>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</si>
  <si>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</si>
  <si>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</si>
  <si>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</si>
  <si>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</si>
  <si>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</si>
  <si>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</si>
  <si>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</si>
  <si>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</si>
  <si>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</si>
  <si>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</si>
  <si>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</si>
  <si>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</si>
  <si>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</si>
  <si>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</si>
  <si>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</si>
  <si>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</si>
  <si>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</si>
  <si>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</si>
  <si>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</si>
  <si>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</si>
  <si>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</si>
  <si>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</si>
  <si>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</si>
  <si>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</si>
  <si>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</si>
  <si>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</si>
  <si>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</si>
  <si>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</si>
  <si>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</si>
  <si>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</si>
  <si>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</si>
  <si>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</si>
  <si>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</si>
  <si>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</si>
  <si>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</si>
  <si>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</si>
  <si>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</si>
  <si>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</si>
  <si>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</si>
  <si>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</si>
  <si>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</si>
  <si>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</si>
  <si>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</si>
  <si>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</si>
  <si>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</si>
  <si>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</si>
  <si>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</si>
  <si>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</si>
  <si>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</si>
  <si>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</si>
  <si>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</si>
  <si>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</si>
  <si>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</si>
  <si>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</si>
  <si>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</si>
  <si>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</si>
  <si>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</si>
  <si>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</si>
  <si>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</si>
  <si>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</si>
  <si>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</si>
  <si>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</si>
  <si>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</si>
  <si>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</si>
  <si>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</si>
  <si>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</si>
  <si>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</si>
  <si>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</si>
  <si>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</si>
  <si>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</si>
  <si>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</si>
  <si>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</si>
  <si>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</si>
  <si>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</si>
  <si>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</si>
  <si>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</si>
  <si>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</si>
  <si>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</si>
  <si>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</si>
  <si>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</si>
  <si>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</si>
  <si>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</si>
  <si>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</si>
  <si>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</si>
  <si>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</si>
  <si>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</si>
  <si>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</si>
  <si>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</si>
  <si>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</si>
  <si>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</si>
  <si>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</si>
  <si>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</si>
  <si>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</si>
  <si>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</si>
  <si>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</si>
  <si>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</si>
  <si>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</si>
  <si>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</si>
  <si>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</si>
  <si>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</si>
  <si>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</si>
  <si>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</si>
  <si>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</si>
  <si>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</si>
  <si>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</si>
  <si>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</si>
  <si>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</si>
  <si>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</si>
  <si>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</si>
  <si>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</si>
  <si>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</si>
  <si>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</si>
  <si>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</si>
  <si>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</si>
  <si>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</si>
  <si>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</si>
  <si>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</si>
  <si>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</si>
  <si>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</si>
  <si>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</si>
  <si>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</si>
  <si>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</si>
  <si>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</si>
  <si>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</si>
  <si>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</si>
  <si>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</si>
  <si>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</si>
  <si>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</si>
  <si>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</si>
  <si>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</si>
  <si>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</si>
  <si>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</si>
  <si>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</si>
  <si>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</si>
  <si>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</si>
  <si>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</si>
  <si>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</si>
  <si>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</si>
  <si>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</si>
  <si>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</si>
  <si>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</si>
  <si>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</si>
  <si>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</si>
  <si>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</si>
  <si>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</si>
  <si>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</si>
  <si>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</si>
  <si>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</si>
  <si>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</si>
  <si>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</si>
  <si>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</si>
  <si>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</si>
  <si>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</si>
  <si>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</si>
  <si>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</si>
  <si>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</si>
  <si>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</si>
  <si>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</si>
  <si>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</si>
  <si>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</si>
  <si>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</si>
  <si>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</si>
  <si>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</si>
  <si>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</si>
  <si>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</si>
  <si>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</si>
  <si>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</si>
  <si>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</si>
  <si>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</si>
  <si>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</si>
  <si>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</si>
  <si>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</si>
  <si>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</si>
  <si>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</si>
  <si>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</si>
  <si>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</si>
  <si>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</si>
  <si>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</si>
  <si>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</si>
  <si>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</si>
  <si>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</si>
  <si>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</si>
  <si>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</si>
  <si>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</si>
  <si>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</si>
  <si>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</si>
  <si>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</si>
  <si>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</si>
  <si>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</si>
  <si>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</si>
  <si>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</si>
  <si>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</si>
  <si>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</si>
  <si>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</si>
  <si>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</si>
  <si>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</si>
  <si>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</si>
  <si>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</si>
  <si>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</si>
  <si>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</si>
  <si>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</si>
  <si>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</si>
  <si>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</si>
  <si>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</si>
  <si>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</si>
  <si>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</si>
  <si>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</si>
  <si>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</si>
  <si>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</si>
  <si>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</si>
  <si>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</si>
  <si>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</si>
  <si>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</si>
  <si>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</si>
  <si>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</si>
  <si>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</si>
  <si>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</si>
  <si>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</si>
  <si>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</si>
  <si>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</si>
  <si>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</si>
  <si>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</si>
  <si>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</si>
  <si>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</si>
  <si>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</si>
  <si>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</si>
  <si>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</si>
  <si>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</si>
  <si>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</si>
  <si>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</si>
  <si>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</si>
  <si>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</si>
  <si>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</si>
  <si>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</si>
  <si>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</si>
  <si>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</si>
  <si>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</si>
  <si>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</si>
  <si>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</si>
  <si>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</si>
  <si>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</si>
  <si>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</si>
  <si>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</si>
  <si>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</si>
  <si>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</si>
  <si>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</si>
  <si>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</si>
  <si>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</si>
  <si>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</si>
  <si>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</si>
  <si>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</si>
  <si>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</si>
  <si>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</si>
  <si>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</si>
  <si>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</si>
  <si>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</si>
  <si>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</si>
  <si>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</si>
  <si>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</si>
  <si>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</si>
  <si>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</si>
  <si>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</si>
  <si>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</si>
  <si>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</si>
  <si>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</si>
  <si>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</si>
  <si>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</si>
  <si>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</si>
  <si>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</si>
  <si>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</si>
  <si>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</si>
  <si>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</si>
  <si>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</si>
  <si>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</si>
  <si>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</si>
  <si>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</si>
  <si>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</si>
  <si>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</si>
  <si>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</si>
  <si>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</si>
  <si>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</si>
  <si>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</si>
  <si>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</si>
  <si>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</si>
  <si>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</si>
  <si>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</si>
  <si>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</si>
  <si>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</si>
  <si>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</si>
  <si>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</si>
  <si>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</si>
  <si>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</si>
  <si>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</si>
  <si>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</si>
  <si>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</si>
  <si>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</si>
  <si>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</si>
  <si>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</si>
  <si>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</si>
  <si>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</si>
  <si>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</si>
  <si>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</si>
  <si>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</si>
  <si>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</si>
  <si>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</si>
  <si>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</si>
  <si>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</si>
  <si>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</si>
  <si>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</si>
  <si>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</si>
  <si>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</si>
  <si>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</si>
  <si>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</si>
  <si>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</si>
  <si>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</si>
  <si>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</si>
  <si>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</si>
  <si>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</si>
  <si>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</si>
  <si>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</si>
  <si>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</si>
  <si>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</si>
  <si>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</si>
  <si>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</si>
  <si>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</si>
  <si>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</si>
  <si>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</si>
  <si>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</si>
  <si>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</si>
  <si>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</si>
  <si>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</si>
  <si>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</si>
  <si>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</si>
  <si>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</si>
  <si>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</si>
  <si>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</si>
  <si>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</si>
  <si>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</si>
  <si>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</si>
  <si>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</si>
  <si>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</si>
  <si>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</si>
  <si>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</si>
  <si>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</si>
  <si>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</si>
  <si>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</si>
  <si>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</si>
  <si>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</si>
  <si>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</si>
  <si>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</si>
  <si>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</si>
  <si>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</si>
  <si>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</si>
  <si>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</si>
  <si>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</si>
  <si>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</si>
  <si>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</si>
  <si>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</si>
  <si>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</si>
  <si>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</si>
  <si>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</si>
  <si>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</si>
  <si>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</si>
  <si>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</si>
  <si>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</si>
  <si>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</si>
  <si>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</si>
  <si>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</si>
  <si>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</si>
  <si>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</si>
  <si>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</si>
  <si>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</si>
  <si>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</si>
  <si>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</si>
  <si>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</si>
  <si>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</si>
  <si>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</si>
  <si>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</si>
  <si>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</si>
  <si>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</si>
  <si>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</si>
  <si>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</si>
  <si>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</si>
  <si>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</si>
  <si>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</si>
  <si>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</si>
  <si>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</si>
  <si>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</si>
  <si>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</si>
  <si>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</si>
  <si>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</si>
  <si>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</si>
  <si>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</si>
  <si>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</si>
  <si>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</si>
  <si>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</si>
  <si>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</si>
  <si>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</si>
  <si>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</si>
  <si>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</si>
  <si>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</si>
  <si>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</si>
  <si>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</si>
  <si>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</si>
  <si>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</si>
  <si>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</si>
  <si>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</si>
  <si>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</si>
  <si>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</si>
  <si>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</si>
  <si>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</si>
  <si>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</si>
  <si>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</si>
  <si>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</si>
  <si>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</si>
  <si>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</si>
  <si>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</si>
  <si>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</si>
  <si>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</si>
  <si>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</si>
  <si>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</si>
  <si>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</si>
  <si>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</si>
  <si>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</si>
  <si>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</si>
  <si>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</si>
  <si>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</si>
  <si>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</si>
  <si>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</si>
  <si>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</si>
  <si>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</si>
  <si>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</si>
  <si>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</si>
  <si>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</si>
  <si>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</si>
  <si>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</si>
  <si>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</si>
  <si>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</si>
  <si>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</si>
  <si>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</si>
  <si>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</si>
  <si>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</si>
  <si>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</si>
  <si>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</si>
  <si>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</si>
  <si>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</si>
  <si>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</si>
  <si>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</si>
  <si>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</si>
  <si>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</si>
  <si>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</si>
  <si>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</si>
  <si>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</si>
  <si>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</si>
  <si>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</si>
  <si>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</si>
  <si>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</si>
  <si>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</si>
  <si>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</si>
  <si>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</si>
  <si>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</si>
  <si>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</si>
  <si>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</si>
  <si>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</si>
  <si>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</si>
  <si>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</si>
  <si>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</si>
  <si>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</si>
  <si>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</si>
  <si>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</si>
  <si>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</si>
  <si>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</si>
  <si>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</si>
  <si>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</si>
  <si>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</si>
  <si>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</si>
  <si>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</si>
  <si>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</si>
  <si>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</si>
  <si>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</si>
  <si>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</si>
  <si>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</si>
  <si>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</si>
  <si>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</si>
  <si>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</si>
  <si>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</si>
  <si>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</si>
  <si>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</si>
  <si>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</si>
  <si>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</si>
  <si>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</si>
  <si>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</si>
  <si>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</si>
  <si>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</si>
  <si>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</si>
  <si>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</si>
  <si>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</si>
  <si>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</si>
  <si>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</si>
  <si>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</si>
  <si>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</si>
  <si>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</si>
  <si>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</si>
  <si>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</si>
  <si>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</si>
  <si>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</si>
  <si>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</si>
  <si>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</si>
  <si>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</si>
  <si>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</si>
  <si>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</si>
  <si>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</si>
  <si>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</si>
  <si>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</si>
  <si>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</si>
  <si>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</si>
  <si>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</si>
  <si>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</si>
  <si>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</si>
  <si>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</si>
  <si>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</si>
  <si>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</si>
  <si>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</si>
  <si>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</si>
  <si>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</si>
  <si>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</si>
  <si>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</si>
  <si>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</si>
  <si>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</si>
  <si>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</si>
  <si>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</si>
  <si>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</si>
  <si>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</si>
  <si>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</si>
  <si>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</si>
  <si>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</si>
  <si>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</si>
  <si>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</si>
  <si>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</si>
  <si>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</si>
  <si>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</si>
  <si>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</si>
  <si>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</si>
  <si>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</si>
  <si>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</si>
  <si>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</si>
  <si>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</si>
  <si>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</si>
  <si>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</si>
  <si>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</si>
  <si>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</si>
  <si>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</si>
  <si>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</si>
  <si>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</si>
  <si>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</si>
  <si>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</si>
  <si>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</si>
  <si>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</si>
  <si>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</si>
  <si>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</si>
  <si>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</si>
  <si>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</si>
  <si>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</si>
  <si>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</si>
  <si>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</si>
  <si>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</si>
  <si>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</si>
  <si>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</si>
  <si>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</si>
  <si>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</si>
  <si>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</si>
  <si>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</si>
  <si>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</si>
  <si>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</si>
  <si>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</si>
  <si>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</si>
  <si>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</si>
  <si>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</si>
  <si>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</si>
  <si>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</si>
  <si>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</si>
  <si>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</si>
  <si>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</si>
  <si>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</si>
  <si>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</si>
  <si>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</si>
  <si>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</si>
  <si>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</si>
  <si>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</si>
  <si>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</si>
  <si>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</si>
  <si>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</si>
  <si>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</si>
  <si>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</si>
  <si>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</si>
  <si>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</si>
  <si>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</si>
  <si>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</si>
  <si>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</si>
  <si>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</si>
  <si>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</si>
  <si>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</si>
  <si>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</si>
  <si>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</si>
  <si>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</si>
  <si>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</si>
  <si>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</si>
  <si>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</si>
  <si>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</si>
  <si>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</si>
  <si>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</si>
  <si>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</si>
  <si>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</si>
  <si>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</si>
  <si>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</si>
  <si>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</si>
  <si>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</si>
  <si>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</si>
  <si>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</si>
  <si>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</si>
  <si>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</si>
  <si>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</si>
  <si>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</si>
  <si>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</si>
  <si>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</si>
  <si>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</si>
  <si>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</si>
  <si>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</si>
  <si>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</si>
  <si>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</si>
  <si>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</si>
  <si>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</si>
  <si>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</si>
  <si>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</si>
  <si>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</si>
  <si>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</si>
  <si>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</si>
  <si>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</si>
  <si>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</si>
  <si>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</si>
  <si>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</si>
  <si>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</si>
  <si>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</si>
  <si>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</si>
  <si>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</si>
  <si>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</si>
  <si>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</si>
  <si>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</si>
  <si>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</si>
  <si>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</si>
  <si>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</si>
  <si>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</si>
  <si>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</si>
  <si>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</si>
  <si>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</si>
  <si>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</si>
  <si>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</si>
  <si>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</si>
  <si>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</si>
  <si>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</si>
  <si>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</si>
  <si>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</si>
  <si>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</si>
  <si>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</si>
  <si>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</si>
  <si>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</si>
  <si>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</si>
  <si>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</si>
  <si>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</si>
  <si>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</si>
  <si>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</si>
  <si>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</si>
  <si>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</si>
  <si>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</si>
  <si>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</si>
  <si>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</si>
  <si>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</si>
  <si>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</si>
  <si>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</si>
  <si>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</si>
  <si>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</si>
  <si>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</si>
  <si>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</si>
  <si>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</si>
  <si>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</si>
  <si>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</si>
  <si>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</si>
  <si>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</si>
  <si>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</si>
  <si>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</si>
  <si>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</si>
  <si>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</si>
  <si>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</si>
  <si>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</si>
  <si>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</si>
  <si>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</si>
  <si>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</si>
  <si>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</si>
  <si>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</si>
  <si>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</si>
  <si>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</si>
  <si>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</si>
  <si>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</si>
  <si>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</si>
  <si>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</si>
  <si>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</si>
  <si>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</si>
  <si>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</si>
  <si>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</si>
  <si>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</si>
  <si>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</si>
  <si>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</si>
  <si>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</si>
  <si>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</si>
  <si>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</si>
  <si>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</si>
  <si>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</si>
  <si>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</si>
  <si>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</si>
  <si>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</si>
  <si>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</si>
  <si>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</si>
  <si>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</si>
  <si>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</si>
  <si>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</si>
  <si>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</si>
  <si>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</si>
  <si>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</si>
  <si>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</si>
  <si>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</si>
  <si>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</si>
  <si>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</si>
  <si>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</si>
  <si>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</si>
  <si>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</si>
  <si>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</si>
  <si>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</si>
  <si>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</si>
  <si>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</si>
  <si>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</si>
  <si>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</si>
  <si>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</si>
  <si>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</si>
  <si>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</si>
  <si>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</si>
  <si>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</si>
  <si>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</si>
  <si>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</si>
  <si>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</si>
  <si>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</si>
  <si>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</si>
  <si>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</si>
  <si>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</si>
  <si>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</si>
  <si>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</si>
  <si>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</si>
  <si>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</si>
  <si>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</si>
  <si>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</si>
  <si>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</si>
  <si>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</si>
  <si>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</si>
  <si>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</si>
  <si>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</si>
  <si>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</si>
  <si>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</si>
  <si>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</si>
  <si>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</si>
  <si>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</si>
  <si>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</si>
  <si>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</si>
  <si>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</si>
  <si>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</si>
  <si>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</si>
  <si>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</si>
  <si>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</si>
  <si>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</si>
  <si>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</si>
  <si>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</si>
  <si>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</si>
  <si>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</si>
  <si>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</si>
  <si>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</si>
  <si>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</si>
  <si>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</si>
  <si>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</si>
  <si>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</si>
  <si>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</si>
  <si>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</si>
  <si>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</si>
  <si>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</si>
  <si>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</si>
  <si>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</si>
  <si>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</si>
  <si>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</si>
  <si>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</si>
  <si>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</si>
  <si>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</si>
  <si>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</si>
  <si>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</si>
  <si>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</si>
  <si>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</si>
  <si>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</si>
  <si>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</si>
  <si>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</si>
  <si>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</si>
  <si>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</si>
  <si>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</si>
  <si>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</si>
  <si>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</si>
  <si>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</si>
  <si>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</si>
  <si>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</si>
  <si>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</si>
  <si>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</si>
  <si>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</si>
  <si>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</si>
  <si>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</si>
  <si>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</si>
  <si>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</si>
  <si>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</si>
  <si>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</si>
  <si>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</si>
  <si>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</si>
  <si>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</si>
  <si>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</si>
  <si>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</si>
  <si>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</si>
  <si>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</si>
  <si>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</si>
  <si>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</si>
  <si>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</si>
  <si>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</si>
  <si>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</si>
  <si>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</si>
  <si>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</si>
  <si>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</si>
  <si>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</si>
  <si>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</si>
  <si>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</si>
  <si>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</si>
  <si>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</si>
  <si>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</si>
  <si>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</si>
  <si>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</si>
  <si>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</si>
  <si>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</si>
  <si>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</si>
  <si>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</si>
  <si>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</si>
  <si>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</si>
  <si>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</si>
  <si>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</si>
  <si>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</si>
  <si>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</si>
  <si>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</si>
  <si>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</si>
  <si>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</si>
  <si>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</si>
  <si>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</si>
  <si>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</si>
  <si>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</si>
  <si>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</si>
  <si>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</si>
  <si>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</si>
  <si>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</si>
  <si>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</si>
  <si>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</si>
  <si>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</si>
  <si>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</si>
  <si>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</si>
  <si>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</si>
  <si>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</si>
  <si>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</si>
  <si>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</si>
  <si>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</si>
  <si>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</si>
  <si>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</si>
  <si>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</si>
  <si>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</si>
  <si>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</si>
  <si>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</si>
  <si>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</si>
  <si>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</si>
  <si>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</si>
  <si>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</si>
  <si>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</si>
  <si>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</si>
  <si>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</si>
  <si>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</si>
  <si>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</si>
  <si>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</si>
  <si>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</si>
  <si>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</si>
  <si>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</si>
  <si>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</si>
  <si>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</si>
  <si>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</si>
  <si>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</si>
  <si>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</si>
  <si>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</si>
  <si>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</si>
  <si>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</si>
  <si>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</si>
  <si>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</si>
  <si>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</si>
  <si>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</si>
  <si>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</si>
  <si>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</si>
  <si>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</si>
  <si>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</si>
  <si>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</si>
  <si>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</si>
  <si>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</si>
  <si>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</si>
  <si>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</si>
  <si>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</si>
  <si>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</si>
  <si>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</si>
  <si>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</si>
  <si>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</si>
  <si>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</si>
  <si>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</si>
  <si>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</si>
  <si>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</si>
  <si>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</si>
  <si>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</si>
  <si>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</si>
  <si>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</si>
  <si>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</si>
  <si>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</si>
  <si>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</si>
  <si>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</si>
  <si>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</si>
  <si>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</si>
  <si>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</si>
  <si>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</si>
  <si>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</si>
  <si>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</si>
  <si>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</si>
  <si>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</si>
  <si>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</si>
  <si>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</si>
  <si>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</si>
  <si>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</si>
  <si>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</si>
  <si>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</si>
  <si>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</si>
  <si>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</si>
  <si>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</si>
  <si>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</si>
  <si>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</si>
  <si>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</si>
  <si>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</si>
  <si>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</si>
  <si>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</si>
  <si>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</si>
  <si>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</si>
  <si>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</si>
  <si>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</si>
  <si>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</si>
  <si>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</si>
  <si>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</si>
  <si>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</si>
  <si>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</si>
  <si>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</si>
  <si>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</si>
  <si>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</si>
  <si>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</si>
  <si>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</si>
  <si>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</si>
  <si>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</si>
  <si>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</si>
  <si>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</si>
  <si>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</si>
  <si>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</si>
  <si>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</si>
  <si>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</si>
  <si>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</si>
  <si>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</si>
  <si>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</si>
  <si>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</si>
  <si>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</si>
  <si>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</si>
  <si>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</si>
  <si>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</si>
  <si>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</si>
  <si>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</si>
  <si>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</si>
  <si>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</si>
  <si>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</si>
  <si>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</si>
  <si>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</si>
  <si>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</si>
  <si>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</si>
  <si>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</si>
  <si>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</si>
  <si>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</si>
  <si>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</si>
  <si>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</si>
  <si>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</si>
  <si>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</si>
  <si>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</si>
  <si>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</si>
  <si>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</si>
  <si>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</si>
  <si>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</si>
  <si>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</si>
  <si>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</si>
  <si>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</si>
  <si>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</si>
  <si>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</si>
  <si>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</si>
  <si>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</si>
  <si>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</si>
  <si>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</si>
  <si>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</si>
  <si>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</si>
  <si>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</si>
  <si>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</si>
  <si>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</si>
  <si>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</si>
  <si>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</si>
  <si>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</si>
  <si>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</si>
  <si>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</si>
  <si>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</si>
  <si>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</si>
  <si>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</si>
  <si>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</si>
  <si>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</si>
  <si>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</si>
  <si>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</si>
  <si>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</si>
  <si>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</si>
  <si>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</si>
  <si>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</si>
  <si>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</si>
  <si>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</si>
  <si>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</si>
  <si>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</si>
  <si>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</si>
  <si>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</si>
  <si>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</si>
  <si>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</si>
  <si>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</si>
  <si>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</si>
  <si>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</si>
  <si>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</si>
  <si>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</si>
  <si>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</si>
  <si>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</si>
  <si>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</si>
  <si>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</si>
  <si>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</si>
  <si>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</si>
  <si>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</si>
  <si>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</si>
  <si>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</si>
  <si>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</si>
  <si>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</si>
  <si>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</si>
  <si>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</si>
  <si>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</si>
  <si>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</si>
  <si>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</si>
  <si>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</si>
  <si>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</si>
  <si>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</si>
  <si>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</si>
  <si>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</si>
  <si>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</si>
  <si>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</si>
  <si>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</si>
  <si>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</si>
  <si>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</si>
  <si>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</si>
  <si>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</si>
  <si>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</si>
  <si>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</si>
  <si>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</si>
  <si>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</si>
  <si>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</si>
  <si>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</si>
  <si>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</si>
  <si>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</si>
  <si>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</si>
  <si>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</si>
  <si>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</si>
  <si>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</si>
  <si>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</si>
  <si>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</si>
  <si>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</si>
  <si>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</si>
  <si>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</si>
  <si>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</si>
  <si>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</si>
  <si>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</si>
  <si>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</si>
  <si>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</si>
  <si>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</si>
  <si>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</si>
  <si>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</si>
  <si>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</si>
  <si>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</si>
  <si>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</si>
  <si>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</si>
  <si>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</si>
  <si>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</si>
  <si>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</si>
  <si>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</si>
  <si>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</si>
  <si>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</si>
  <si>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</si>
  <si>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</si>
  <si>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</si>
  <si>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</si>
  <si>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</si>
  <si>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</si>
  <si>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</si>
  <si>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</si>
  <si>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</si>
  <si>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</si>
  <si>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</si>
  <si>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</si>
  <si>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</si>
  <si>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</si>
  <si>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</si>
  <si>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</si>
  <si>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</si>
  <si>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</si>
  <si>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</si>
  <si>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</si>
  <si>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</si>
  <si>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</si>
  <si>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</si>
  <si>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</si>
  <si>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</si>
  <si>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</si>
  <si>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</si>
  <si>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</si>
  <si>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</si>
  <si>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</si>
  <si>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</si>
  <si>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</si>
  <si>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</si>
  <si>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</si>
  <si>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</si>
  <si>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</si>
  <si>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</si>
  <si>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</si>
  <si>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</si>
  <si>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</si>
  <si>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</si>
  <si>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</si>
  <si>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</si>
  <si>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</si>
  <si>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</si>
  <si>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</si>
  <si>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</si>
  <si>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</si>
  <si>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</si>
  <si>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</si>
  <si>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</si>
  <si>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</si>
  <si>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</si>
  <si>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</si>
  <si>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</si>
  <si>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</si>
  <si>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</si>
  <si>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</si>
  <si>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</si>
  <si>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</si>
  <si>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</si>
  <si>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</si>
  <si>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</si>
  <si>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</si>
  <si>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</si>
  <si>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</si>
  <si>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</si>
  <si>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</si>
  <si>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</si>
  <si>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</si>
  <si>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</si>
  <si>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</si>
  <si>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</si>
  <si>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</si>
  <si>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</si>
  <si>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</si>
  <si>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</si>
  <si>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</si>
  <si>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</si>
  <si>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</si>
  <si>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</si>
  <si>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</si>
  <si>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</si>
  <si>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</si>
  <si>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</si>
  <si>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</si>
  <si>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</si>
  <si>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</si>
  <si>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</si>
  <si>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</si>
  <si>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</si>
  <si>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</si>
  <si>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</si>
  <si>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</si>
  <si>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</si>
  <si>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</si>
  <si>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</si>
  <si>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</si>
  <si>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</si>
  <si>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</si>
  <si>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</si>
  <si>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</si>
  <si>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</si>
  <si>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</si>
  <si>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</si>
  <si>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</si>
  <si>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</si>
  <si>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</si>
  <si>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</si>
  <si>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</si>
  <si>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</si>
  <si>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</si>
  <si>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</si>
  <si>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</si>
  <si>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</si>
  <si>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</si>
  <si>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</si>
  <si>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</si>
  <si>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</si>
  <si>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</si>
  <si>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</si>
  <si>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</si>
  <si>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</si>
  <si>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</si>
  <si>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</si>
  <si>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</si>
  <si>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</si>
  <si>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</si>
  <si>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</si>
  <si>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</si>
  <si>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</si>
  <si>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</si>
  <si>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</si>
  <si>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</si>
  <si>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</si>
  <si>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</si>
  <si>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</si>
  <si>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</si>
  <si>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</si>
  <si>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</si>
  <si>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</si>
  <si>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</si>
  <si>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</si>
  <si>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</si>
  <si>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</si>
  <si>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</si>
  <si>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</si>
  <si>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</si>
  <si>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</si>
  <si>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</si>
  <si>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</si>
  <si>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</si>
  <si>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</si>
  <si>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</si>
  <si>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</si>
  <si>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</si>
  <si>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</si>
  <si>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</si>
  <si>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</si>
  <si>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</si>
  <si>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</si>
  <si>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</si>
  <si>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</si>
  <si>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</si>
  <si>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</si>
  <si>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</si>
  <si>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</si>
  <si>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</si>
  <si>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</si>
  <si>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</si>
  <si>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</si>
  <si>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</si>
  <si>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</si>
  <si>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</si>
  <si>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</si>
  <si>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</si>
  <si>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</si>
  <si>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</si>
  <si>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</si>
  <si>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</si>
  <si>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</si>
  <si>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</si>
  <si>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</si>
  <si>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</si>
  <si>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</si>
  <si>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</si>
  <si>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</si>
  <si>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</si>
  <si>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</si>
  <si>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</si>
  <si>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</si>
  <si>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</si>
  <si>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</si>
  <si>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</si>
  <si>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</si>
  <si>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</si>
  <si>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</si>
  <si>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</si>
  <si>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</si>
  <si>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</si>
  <si>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</si>
  <si>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</si>
  <si>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</si>
  <si>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</si>
  <si>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</si>
  <si>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</si>
  <si>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</si>
  <si>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</si>
  <si>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</si>
  <si>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</si>
  <si>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</si>
  <si>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</si>
  <si>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</si>
  <si>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</si>
  <si>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</si>
  <si>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</si>
  <si>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</si>
  <si>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</si>
  <si>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</si>
  <si>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</si>
  <si>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</si>
  <si>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</si>
  <si>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</si>
  <si>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</si>
  <si>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</si>
  <si>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</si>
  <si>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</si>
  <si>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</si>
  <si>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</si>
  <si>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</si>
  <si>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</si>
  <si>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</si>
  <si>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</si>
  <si>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</si>
  <si>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</si>
  <si>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</si>
  <si>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</si>
  <si>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</si>
  <si>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</si>
  <si>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</si>
  <si>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</si>
  <si>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</si>
  <si>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</si>
  <si>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</si>
  <si>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</si>
  <si>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</si>
  <si>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</si>
  <si>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</si>
  <si>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</si>
  <si>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</si>
  <si>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</si>
  <si>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</si>
  <si>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</si>
  <si>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</si>
  <si>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</si>
  <si>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</si>
  <si>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</si>
  <si>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</si>
  <si>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</si>
  <si>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</si>
  <si>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</si>
  <si>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</si>
  <si>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</si>
  <si>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</si>
  <si>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</si>
  <si>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</si>
  <si>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</si>
  <si>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</si>
  <si>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</si>
  <si>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</si>
  <si>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</si>
  <si>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</si>
  <si>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</si>
  <si>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</si>
  <si>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</si>
  <si>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</si>
  <si>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</si>
  <si>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</si>
  <si>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</si>
  <si>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</si>
  <si>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</si>
  <si>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</si>
  <si>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</si>
  <si>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</si>
  <si>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</si>
  <si>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</si>
  <si>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</si>
  <si>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</si>
  <si>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</si>
  <si>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</si>
  <si>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</si>
  <si>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</si>
  <si>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</si>
  <si>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</si>
  <si>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</si>
  <si>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</si>
  <si>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</si>
  <si>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</si>
  <si>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</si>
  <si>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</si>
  <si>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</si>
  <si>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</si>
  <si>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</si>
  <si>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</si>
  <si>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</si>
  <si>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</si>
  <si>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</si>
  <si>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</si>
  <si>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</si>
  <si>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</si>
  <si>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</si>
  <si>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</si>
  <si>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</si>
  <si>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</si>
  <si>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</si>
  <si>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</si>
  <si>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</si>
  <si>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</si>
  <si>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</si>
  <si>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</si>
  <si>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</si>
  <si>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</si>
  <si>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</si>
  <si>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</si>
  <si>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</si>
  <si>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</si>
  <si>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</si>
  <si>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</si>
  <si>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</si>
  <si>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</si>
  <si>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</si>
  <si>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</si>
  <si>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</si>
  <si>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</si>
  <si>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</si>
  <si>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</si>
  <si>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</si>
  <si>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</si>
  <si>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</si>
  <si>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</si>
  <si>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</si>
  <si>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</si>
  <si>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</si>
  <si>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</si>
  <si>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</si>
  <si>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</si>
  <si>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</si>
  <si>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</si>
  <si>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</si>
  <si>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</si>
  <si>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</si>
  <si>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</si>
  <si>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</si>
  <si>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</si>
  <si>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</si>
  <si>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</si>
  <si>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</si>
  <si>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</si>
  <si>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</si>
  <si>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</si>
  <si>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</si>
  <si>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</si>
  <si>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</si>
  <si>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</si>
  <si>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</si>
  <si>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</si>
  <si>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</si>
  <si>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</si>
  <si>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</si>
  <si>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</si>
  <si>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</si>
  <si>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</si>
  <si>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</si>
  <si>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</si>
  <si>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</si>
  <si>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</si>
  <si>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</si>
  <si>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</si>
  <si>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</si>
  <si>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</si>
  <si>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</si>
  <si>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</si>
  <si>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</si>
  <si>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</si>
  <si>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</si>
  <si>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</si>
  <si>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</si>
  <si>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</si>
  <si>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</si>
  <si>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</si>
  <si>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</si>
  <si>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</si>
  <si>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</si>
  <si>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</si>
  <si>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</si>
  <si>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</si>
  <si>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</si>
  <si>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</si>
  <si>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</si>
  <si>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</si>
  <si>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</si>
  <si>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</si>
  <si>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</si>
  <si>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</si>
  <si>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</si>
  <si>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</si>
  <si>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</si>
  <si>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</si>
  <si>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</si>
  <si>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</si>
  <si>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</si>
  <si>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</si>
  <si>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</si>
  <si>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</si>
  <si>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</si>
  <si>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</si>
  <si>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</si>
  <si>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</si>
  <si>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</si>
  <si>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</si>
  <si>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</si>
  <si>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</si>
  <si>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</si>
  <si>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</si>
  <si>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</si>
  <si>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</si>
  <si>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</si>
  <si>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</si>
  <si>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</si>
  <si>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</si>
  <si>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</si>
  <si>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</si>
  <si>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</si>
  <si>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</si>
  <si>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</si>
  <si>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</si>
  <si>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</si>
  <si>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</si>
  <si>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</si>
  <si>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</si>
  <si>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</si>
  <si>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</si>
  <si>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</si>
  <si>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</si>
  <si>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</si>
  <si>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</si>
  <si>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</si>
  <si>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</si>
  <si>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</si>
  <si>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</si>
  <si>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</si>
  <si>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</si>
  <si>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</si>
  <si>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</si>
  <si>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</si>
  <si>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</si>
  <si>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</si>
  <si>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</si>
  <si>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</si>
  <si>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</si>
  <si>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</si>
  <si>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</si>
  <si>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</si>
  <si>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</si>
  <si>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</si>
  <si>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</si>
  <si>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</si>
  <si>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</si>
  <si>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</si>
  <si>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</si>
  <si>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</si>
  <si>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</si>
  <si>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</si>
  <si>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</si>
  <si>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</si>
  <si>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</si>
  <si>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</si>
  <si>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</si>
  <si>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</si>
  <si>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</si>
  <si>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</si>
  <si>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</si>
  <si>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</si>
  <si>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</si>
  <si>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</si>
  <si>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</si>
  <si>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</si>
  <si>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</si>
  <si>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</si>
  <si>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</si>
  <si>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</si>
  <si>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</si>
  <si>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</si>
  <si>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</si>
  <si>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</si>
  <si>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</si>
  <si>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</si>
  <si>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</si>
  <si>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</si>
  <si>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</si>
  <si>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</si>
  <si>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</si>
  <si>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</si>
  <si>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</si>
  <si>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</si>
  <si>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</si>
  <si>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</si>
  <si>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</si>
  <si>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</si>
  <si>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</si>
  <si>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</si>
  <si>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</si>
  <si>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</si>
  <si>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</si>
  <si>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</si>
  <si>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</si>
  <si>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</si>
  <si>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</si>
  <si>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</si>
  <si>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</si>
  <si>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</si>
  <si>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</si>
  <si>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</si>
  <si>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</si>
  <si>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</si>
  <si>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</si>
  <si>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</si>
  <si>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</si>
  <si>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</si>
  <si>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</si>
  <si>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</si>
  <si>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</si>
  <si>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</si>
  <si>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</si>
  <si>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</si>
  <si>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</si>
  <si>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</si>
  <si>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</si>
  <si>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</si>
  <si>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</si>
  <si>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</si>
  <si>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</si>
  <si>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</si>
  <si>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</si>
  <si>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</si>
  <si>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</si>
  <si>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</si>
  <si>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</si>
  <si>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</si>
  <si>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</si>
  <si>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</si>
  <si>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</si>
  <si>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</si>
  <si>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</si>
  <si>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</si>
  <si>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</si>
  <si>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</si>
  <si>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</si>
  <si>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</si>
  <si>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</si>
  <si>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</si>
  <si>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</si>
  <si>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</si>
  <si>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</si>
  <si>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</si>
  <si>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</si>
  <si>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</si>
  <si>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</si>
  <si>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</si>
  <si>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</si>
  <si>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</si>
  <si>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</si>
  <si>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</si>
  <si>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</si>
  <si>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</si>
  <si>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</si>
  <si>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</si>
  <si>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</si>
  <si>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</si>
  <si>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</si>
  <si>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</si>
  <si>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</si>
  <si>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</si>
  <si>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</si>
  <si>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</si>
  <si>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</si>
  <si>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</si>
  <si>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</si>
  <si>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</si>
  <si>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</si>
  <si>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</si>
  <si>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</si>
  <si>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</si>
  <si>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</si>
  <si>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</si>
  <si>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</si>
  <si>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</si>
  <si>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</si>
  <si>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</si>
  <si>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</si>
  <si>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</si>
  <si>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</si>
  <si>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</si>
  <si>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</si>
  <si>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</si>
  <si>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</si>
  <si>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</si>
  <si>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</si>
  <si>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</si>
  <si>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</si>
  <si>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</si>
  <si>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</si>
  <si>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</si>
  <si>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</si>
  <si>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</si>
  <si>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</si>
  <si>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</si>
  <si>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</si>
  <si>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</si>
  <si>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</si>
  <si>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</si>
  <si>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</si>
  <si>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</si>
  <si>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</si>
  <si>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</si>
  <si>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</si>
  <si>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</si>
  <si>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</si>
  <si>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</si>
  <si>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</si>
  <si>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</si>
  <si>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</si>
  <si>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</si>
  <si>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</si>
  <si>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</si>
  <si>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</si>
  <si>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</si>
  <si>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</si>
  <si>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</si>
  <si>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</si>
  <si>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</si>
  <si>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</si>
  <si>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</si>
  <si>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</si>
  <si>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</si>
  <si>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</si>
  <si>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</si>
  <si>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</si>
  <si>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</si>
  <si>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</si>
  <si>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</si>
  <si>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</si>
  <si>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</si>
  <si>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</si>
  <si>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</si>
  <si>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</si>
  <si>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</si>
  <si>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</si>
  <si>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</si>
  <si>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</si>
  <si>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</si>
  <si>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</si>
  <si>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</si>
  <si>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</si>
  <si>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</si>
  <si>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</si>
  <si>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</si>
  <si>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</si>
  <si>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</si>
  <si>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</si>
  <si>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</si>
  <si>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</si>
  <si>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</si>
  <si>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</si>
  <si>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</si>
  <si>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</si>
  <si>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</si>
  <si>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</si>
  <si>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</si>
  <si>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</si>
  <si>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</si>
  <si>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</si>
  <si>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</si>
  <si>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</si>
  <si>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</si>
  <si>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</si>
  <si>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</si>
  <si>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</si>
  <si>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</si>
  <si>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</si>
  <si>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</si>
  <si>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</si>
  <si>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</si>
  <si>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</si>
  <si>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</si>
  <si>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</si>
  <si>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</si>
  <si>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</si>
  <si>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</si>
  <si>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</si>
  <si>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</si>
  <si>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</si>
  <si>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</si>
  <si>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</si>
  <si>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</si>
  <si>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</si>
  <si>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</si>
  <si>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</si>
  <si>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</si>
  <si>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</si>
  <si>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</si>
  <si>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</si>
  <si>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</si>
  <si>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</si>
  <si>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</si>
  <si>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</si>
  <si>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</si>
  <si>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</si>
  <si>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</si>
  <si>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</si>
  <si>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</si>
  <si>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</si>
  <si>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</si>
  <si>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</si>
  <si>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</si>
  <si>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</si>
  <si>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</si>
  <si>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</si>
  <si>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</si>
  <si>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</si>
  <si>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</si>
  <si>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</si>
  <si>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</si>
  <si>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</si>
  <si>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</si>
  <si>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</si>
  <si>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</si>
  <si>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</si>
  <si>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</si>
  <si>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</si>
  <si>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</si>
  <si>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</si>
  <si>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</si>
  <si>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</si>
  <si>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</si>
  <si>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</si>
  <si>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</si>
  <si>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</si>
  <si>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</si>
  <si>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</si>
  <si>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</si>
  <si>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</si>
  <si>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</si>
  <si>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</si>
  <si>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</si>
  <si>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</si>
  <si>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</si>
  <si>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</si>
  <si>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</si>
  <si>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</si>
  <si>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</si>
  <si>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</si>
  <si>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</si>
  <si>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</si>
  <si>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</si>
  <si>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</si>
  <si>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</si>
  <si>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</si>
  <si>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</si>
  <si>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</si>
  <si>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</si>
  <si>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</si>
  <si>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</si>
  <si>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</si>
  <si>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</si>
  <si>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</si>
  <si>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</si>
  <si>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</si>
  <si>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</si>
  <si>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</si>
  <si>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</si>
  <si>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</si>
  <si>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</si>
  <si>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</si>
  <si>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</si>
  <si>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</si>
  <si>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</si>
  <si>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</si>
  <si>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</si>
  <si>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</si>
  <si>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</si>
  <si>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</si>
  <si>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</si>
  <si>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</si>
  <si>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</si>
  <si>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</si>
  <si>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</si>
  <si>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</si>
  <si>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</si>
  <si>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</si>
  <si>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</si>
  <si>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</si>
  <si>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</si>
  <si>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</si>
  <si>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</si>
  <si>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</si>
  <si>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</si>
  <si>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</si>
  <si>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</si>
  <si>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</si>
  <si>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</si>
  <si>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</si>
  <si>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</si>
  <si>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</si>
  <si>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</si>
  <si>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</si>
  <si>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</si>
  <si>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</si>
  <si>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</si>
  <si>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</si>
  <si>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</si>
  <si>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</si>
  <si>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</si>
  <si>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</si>
  <si>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</si>
  <si>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</si>
  <si>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</si>
  <si>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</si>
  <si>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</si>
  <si>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</si>
  <si>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</si>
  <si>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</si>
  <si>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</si>
  <si>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</si>
  <si>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</si>
  <si>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</si>
  <si>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</si>
  <si>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</si>
  <si>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</si>
  <si>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</si>
  <si>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</si>
  <si>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</si>
  <si>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</si>
  <si>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</si>
  <si>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</si>
  <si>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</si>
  <si>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</si>
  <si>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</si>
  <si>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</si>
  <si>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</si>
  <si>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</si>
  <si>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</si>
  <si>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</si>
  <si>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</si>
  <si>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</si>
  <si>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</si>
  <si>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</si>
  <si>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</si>
  <si>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</si>
  <si>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</si>
  <si>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</si>
  <si>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</si>
  <si>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</si>
  <si>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</si>
  <si>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</si>
  <si>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</si>
  <si>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</si>
  <si>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</si>
  <si>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</si>
  <si>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</si>
  <si>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</si>
  <si>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</si>
  <si>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</si>
  <si>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</si>
  <si>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</si>
  <si>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</si>
  <si>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</si>
  <si>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</si>
  <si>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</si>
  <si>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</si>
  <si>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</si>
  <si>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</si>
  <si>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</si>
  <si>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</si>
  <si>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</si>
  <si>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</si>
  <si>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</si>
  <si>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</si>
  <si>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</si>
  <si>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</si>
  <si>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</si>
  <si>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</si>
  <si>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</si>
  <si>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</si>
  <si>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</si>
  <si>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</si>
  <si>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</si>
  <si>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</si>
  <si>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</si>
  <si>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</si>
  <si>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</si>
  <si>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</si>
  <si>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</si>
  <si>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</si>
  <si>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</si>
  <si>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</si>
  <si>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</si>
  <si>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</si>
  <si>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</si>
  <si>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</si>
  <si>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</si>
  <si>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</si>
  <si>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</si>
  <si>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</si>
  <si>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</si>
  <si>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</si>
  <si>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</si>
  <si>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</si>
  <si>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</si>
  <si>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</si>
  <si>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</si>
  <si>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</si>
  <si>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</si>
  <si>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</si>
  <si>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</si>
  <si>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</si>
  <si>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</si>
  <si>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</si>
  <si>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</si>
  <si>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</si>
  <si>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</si>
  <si>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</si>
  <si>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</si>
  <si>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</si>
  <si>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</si>
  <si>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</si>
  <si>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</si>
  <si>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</si>
  <si>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</si>
  <si>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</si>
  <si>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</si>
  <si>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</si>
  <si>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</si>
  <si>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</si>
  <si>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</si>
  <si>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</si>
  <si>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</si>
  <si>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</si>
  <si>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</si>
  <si>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</si>
  <si>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</si>
  <si>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</si>
  <si>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</si>
  <si>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</si>
  <si>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</si>
  <si>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</si>
  <si>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</si>
  <si>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</si>
  <si>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</si>
  <si>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</si>
  <si>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</si>
  <si>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</si>
  <si>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</si>
  <si>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</si>
  <si>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</si>
  <si>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</si>
  <si>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</si>
  <si>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</si>
  <si>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</si>
  <si>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</si>
  <si>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</si>
  <si>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</si>
  <si>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</si>
  <si>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</si>
  <si>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</si>
  <si>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</si>
  <si>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</si>
  <si>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</si>
  <si>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</si>
  <si>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</si>
  <si>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</si>
  <si>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</si>
  <si>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</si>
  <si>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</si>
  <si>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</si>
  <si>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</si>
  <si>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</si>
  <si>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</si>
  <si>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</si>
  <si>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</si>
  <si>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</si>
  <si>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</si>
  <si>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</si>
  <si>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</si>
  <si>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</si>
  <si>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</si>
  <si>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</si>
  <si>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</si>
  <si>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</si>
  <si>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</si>
  <si>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</si>
  <si>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</si>
  <si>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</si>
  <si>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</si>
  <si>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</si>
  <si>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</si>
  <si>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</si>
  <si>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</si>
  <si>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</si>
  <si>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</si>
  <si>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</si>
  <si>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</si>
  <si>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</si>
  <si>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</si>
  <si>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</si>
  <si>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</si>
  <si>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</si>
  <si>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</si>
  <si>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</si>
  <si>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</si>
  <si>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</si>
  <si>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</si>
  <si>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</si>
  <si>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</si>
  <si>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</si>
  <si>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</si>
  <si>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</si>
  <si>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</si>
  <si>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</si>
  <si>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</si>
  <si>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</si>
  <si>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</si>
  <si>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</si>
  <si>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</si>
  <si>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</si>
  <si>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</si>
  <si>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</si>
  <si>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</si>
  <si>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</si>
  <si>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</si>
  <si>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</si>
  <si>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</si>
  <si>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</si>
  <si>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</si>
  <si>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</si>
  <si>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</si>
  <si>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</si>
  <si>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</si>
  <si>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</si>
  <si>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</si>
  <si>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</si>
  <si>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</si>
  <si>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</si>
  <si>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</si>
  <si>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</si>
  <si>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</si>
  <si>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</si>
  <si>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</si>
  <si>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</si>
  <si>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</si>
  <si>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</si>
  <si>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</si>
  <si>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</si>
  <si>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</si>
  <si>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</si>
  <si>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</si>
  <si>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</si>
  <si>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</si>
  <si>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</si>
  <si>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</si>
  <si>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</si>
  <si>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</si>
  <si>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</si>
  <si>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</si>
  <si>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</si>
  <si>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</si>
  <si>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</si>
  <si>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</si>
  <si>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</si>
  <si>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</si>
  <si>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</si>
  <si>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</si>
  <si>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</si>
  <si>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</si>
  <si>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</si>
  <si>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</si>
  <si>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</si>
  <si>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</si>
  <si>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</si>
  <si>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</si>
  <si>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</si>
  <si>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</si>
  <si>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</si>
  <si>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</si>
  <si>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</si>
  <si>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</si>
  <si>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</si>
  <si>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</si>
  <si>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</si>
  <si>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</si>
  <si>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</si>
  <si>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</si>
  <si>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</si>
  <si>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</si>
  <si>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</si>
  <si>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</si>
  <si>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</si>
  <si>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</si>
  <si>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</si>
  <si>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</si>
  <si>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</si>
  <si>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</si>
  <si>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</si>
  <si>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</si>
  <si>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</si>
  <si>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</si>
  <si>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</si>
  <si>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</si>
  <si>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</si>
  <si>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</si>
  <si>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</si>
  <si>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</si>
  <si>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</si>
  <si>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</si>
  <si>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</si>
  <si>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</si>
  <si>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</si>
  <si>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</si>
  <si>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</si>
  <si>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</si>
  <si>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</si>
  <si>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</si>
  <si>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</si>
  <si>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</si>
  <si>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</si>
  <si>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</si>
  <si>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</si>
  <si>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</si>
  <si>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</si>
  <si>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</si>
  <si>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</si>
  <si>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</si>
  <si>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</si>
  <si>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</si>
  <si>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</si>
  <si>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</si>
  <si>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</si>
  <si>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</si>
  <si>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</si>
  <si>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</si>
  <si>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</si>
  <si>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</si>
  <si>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</si>
  <si>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</si>
  <si>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</si>
  <si>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</si>
  <si>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</si>
  <si>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</si>
  <si>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</si>
  <si>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</si>
  <si>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</si>
  <si>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</si>
  <si>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</si>
  <si>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</si>
  <si>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</si>
  <si>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</si>
  <si>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</si>
  <si>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</si>
  <si>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</si>
  <si>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</si>
  <si>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</si>
  <si>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</si>
  <si>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</si>
  <si>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</si>
  <si>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</si>
  <si>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</si>
  <si>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</si>
  <si>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</si>
  <si>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</si>
  <si>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</si>
  <si>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</si>
  <si>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</si>
  <si>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</si>
  <si>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</si>
  <si>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</si>
  <si>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</si>
  <si>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</si>
  <si>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</si>
  <si>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</si>
  <si>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</si>
  <si>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</si>
  <si>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</si>
  <si>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</si>
  <si>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</si>
  <si>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</si>
  <si>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</si>
  <si>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</si>
  <si>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</si>
  <si>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</si>
  <si>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</si>
  <si>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</si>
  <si>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</si>
  <si>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</si>
  <si>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</si>
  <si>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</si>
  <si>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</si>
  <si>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</si>
  <si>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</si>
  <si>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</si>
  <si>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</si>
  <si>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</si>
  <si>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</si>
  <si>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</si>
  <si>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</si>
  <si>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</si>
  <si>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</si>
  <si>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</si>
  <si>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</si>
  <si>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</si>
  <si>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</si>
  <si>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</si>
  <si>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</si>
  <si>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</si>
  <si>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</si>
  <si>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</si>
  <si>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</si>
  <si>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</si>
  <si>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</si>
  <si>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</si>
  <si>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</si>
  <si>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</si>
  <si>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</si>
  <si>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</si>
  <si>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</si>
  <si>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</si>
  <si>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</si>
  <si>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</si>
  <si>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</si>
  <si>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</si>
  <si>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</si>
  <si>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</si>
  <si>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</si>
  <si>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</si>
  <si>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</si>
  <si>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</si>
  <si>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</si>
  <si>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</si>
  <si>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</si>
  <si>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</si>
  <si>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</si>
  <si>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</si>
  <si>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</si>
  <si>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</si>
  <si>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</si>
  <si>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</si>
  <si>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</si>
  <si>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</si>
  <si>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</si>
  <si>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</si>
  <si>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</si>
  <si>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</si>
  <si>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</si>
  <si>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</si>
  <si>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</si>
  <si>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</si>
  <si>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</si>
  <si>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</si>
  <si>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</si>
  <si>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</si>
  <si>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</si>
  <si>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</si>
  <si>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</si>
  <si>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</si>
  <si>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</si>
  <si>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</si>
  <si>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</si>
  <si>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</si>
  <si>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</si>
  <si>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</si>
  <si>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</si>
  <si>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</si>
  <si>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</si>
  <si>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</si>
  <si>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</si>
  <si>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</si>
  <si>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</si>
  <si>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</si>
  <si>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</si>
  <si>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</si>
  <si>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</si>
  <si>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</si>
  <si>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</si>
  <si>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</si>
  <si>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</si>
  <si>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</si>
  <si>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</si>
  <si>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</si>
  <si>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</si>
  <si>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</si>
  <si>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</si>
  <si>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</si>
  <si>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</si>
  <si>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</si>
  <si>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</si>
  <si>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</si>
  <si>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</si>
  <si>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</si>
  <si>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</si>
  <si>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</si>
  <si>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</si>
  <si>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</si>
  <si>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</si>
  <si>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</si>
  <si>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</si>
  <si>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</si>
  <si>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</si>
  <si>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</si>
  <si>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</si>
  <si>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</si>
  <si>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</si>
  <si>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</si>
  <si>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</si>
  <si>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</si>
  <si>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</si>
  <si>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</si>
  <si>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</si>
  <si>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</si>
  <si>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</si>
  <si>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</si>
  <si>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</si>
  <si>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</si>
  <si>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</si>
  <si>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</si>
  <si>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</si>
  <si>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</si>
  <si>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</si>
  <si>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</si>
  <si>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</si>
  <si>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</si>
  <si>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</si>
  <si>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</si>
  <si>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</si>
  <si>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</si>
  <si>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</si>
  <si>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</si>
  <si>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</si>
  <si>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</si>
  <si>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</si>
  <si>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</si>
  <si>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</si>
  <si>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</si>
  <si>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</si>
  <si>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</si>
  <si>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</si>
  <si>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</si>
  <si>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</si>
  <si>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</si>
  <si>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</si>
  <si>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</si>
  <si>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</si>
  <si>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</si>
  <si>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</si>
  <si>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</si>
  <si>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</si>
  <si>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</si>
  <si>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</si>
  <si>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</si>
  <si>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</si>
  <si>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</si>
  <si>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</si>
  <si>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</si>
  <si>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</si>
  <si>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</si>
  <si>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</si>
  <si>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</si>
  <si>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</si>
  <si>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</si>
  <si>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</si>
  <si>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</si>
  <si>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</si>
  <si>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</si>
  <si>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</si>
  <si>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</si>
  <si>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</si>
  <si>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</si>
  <si>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</si>
  <si>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</si>
  <si>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</si>
  <si>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</si>
  <si>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</si>
  <si>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</si>
  <si>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</si>
  <si>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</si>
  <si>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</si>
  <si>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</si>
  <si>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</si>
  <si>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</si>
  <si>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</si>
  <si>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</si>
  <si>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</si>
  <si>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</si>
  <si>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</si>
  <si>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</si>
  <si>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</si>
  <si>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</si>
  <si>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</si>
  <si>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</si>
  <si>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</si>
  <si>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</si>
  <si>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</si>
  <si>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</si>
  <si>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</si>
  <si>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</si>
  <si>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</si>
  <si>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</si>
  <si>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</si>
  <si>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</si>
  <si>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</si>
  <si>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</si>
  <si>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</si>
  <si>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</si>
  <si>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</si>
  <si>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</si>
  <si>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</si>
  <si>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</si>
  <si>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</si>
  <si>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</si>
  <si>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</si>
  <si>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</si>
  <si>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</si>
  <si>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</si>
  <si>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</si>
  <si>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</si>
  <si>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</si>
  <si>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</si>
  <si>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</si>
  <si>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</si>
  <si>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</si>
  <si>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</si>
  <si>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</si>
  <si>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</si>
  <si>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</si>
  <si>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</si>
  <si>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</si>
  <si>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</si>
  <si>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</si>
  <si>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</si>
  <si>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</si>
  <si>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</si>
  <si>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</si>
  <si>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</si>
  <si>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</si>
  <si>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</si>
  <si>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</si>
  <si>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</si>
  <si>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</si>
  <si>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</si>
  <si>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</si>
  <si>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</si>
  <si>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</si>
  <si>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</si>
  <si>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</si>
  <si>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</si>
  <si>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</si>
  <si>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</si>
  <si>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</si>
  <si>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</si>
  <si>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</si>
  <si>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</si>
  <si>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</si>
  <si>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</si>
  <si>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</si>
  <si>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</si>
  <si>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</si>
  <si>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</si>
  <si>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</si>
  <si>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</si>
  <si>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</si>
  <si>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</si>
  <si>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</si>
  <si>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</si>
  <si>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</si>
  <si>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</si>
  <si>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</si>
  <si>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</si>
  <si>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</si>
  <si>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</si>
  <si>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</si>
  <si>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</si>
  <si>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</si>
  <si>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</si>
  <si>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</si>
  <si>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</si>
  <si>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</si>
  <si>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</si>
  <si>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</si>
  <si>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</si>
  <si>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</si>
  <si>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</si>
  <si>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</si>
  <si>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</si>
  <si>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</si>
  <si>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</si>
  <si>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</si>
  <si>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</si>
  <si>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</si>
  <si>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</si>
  <si>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</si>
  <si>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</si>
  <si>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</si>
  <si>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</si>
  <si>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</si>
  <si>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</si>
  <si>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</si>
  <si>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</si>
  <si>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</si>
  <si>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</si>
  <si>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</si>
  <si>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</si>
  <si>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</si>
  <si>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</si>
  <si>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</si>
  <si>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</si>
  <si>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</si>
  <si>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</si>
  <si>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</si>
  <si>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</si>
  <si>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</si>
  <si>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</si>
  <si>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</si>
  <si>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</si>
  <si>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</si>
  <si>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</si>
  <si>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</si>
  <si>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</si>
  <si>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</si>
  <si>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</si>
  <si>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</si>
  <si>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</si>
  <si>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</si>
  <si>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</si>
  <si>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</si>
  <si>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</si>
  <si>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</si>
  <si>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</si>
  <si>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</si>
  <si>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</si>
  <si>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</si>
  <si>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</si>
  <si>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</si>
  <si>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</si>
  <si>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</si>
  <si>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</si>
  <si>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</si>
  <si>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</si>
  <si>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</si>
  <si>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</si>
  <si>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</si>
  <si>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</si>
  <si>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</si>
  <si>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</si>
  <si>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</si>
  <si>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</si>
  <si>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</si>
  <si>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</si>
  <si>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</si>
  <si>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</si>
  <si>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</si>
  <si>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</si>
  <si>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</si>
  <si>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</si>
  <si>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</si>
  <si>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</si>
  <si>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</si>
  <si>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</si>
  <si>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</si>
  <si>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</si>
  <si>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</si>
  <si>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</si>
  <si>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</si>
  <si>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</si>
  <si>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</si>
  <si>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</si>
  <si>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</si>
  <si>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</si>
  <si>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</si>
  <si>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</si>
  <si>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</si>
  <si>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</si>
  <si>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</si>
  <si>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</si>
  <si>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</si>
  <si>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</si>
  <si>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</si>
  <si>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</si>
  <si>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</si>
  <si>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</si>
  <si>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</si>
  <si>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</si>
  <si>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</si>
  <si>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</si>
  <si>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</si>
  <si>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</si>
  <si>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</si>
  <si>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</si>
  <si>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</si>
  <si>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</si>
  <si>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</si>
  <si>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</si>
  <si>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</si>
  <si>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</si>
  <si>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</si>
  <si>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</si>
  <si>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</si>
  <si>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</si>
  <si>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</si>
  <si>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</si>
  <si>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</si>
  <si>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</si>
  <si>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</si>
  <si>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</si>
  <si>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</si>
  <si>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</si>
  <si>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</si>
  <si>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</si>
  <si>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</si>
  <si>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</si>
  <si>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</si>
  <si>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</si>
  <si>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</si>
  <si>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</si>
  <si>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</si>
  <si>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</si>
  <si>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</si>
  <si>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</si>
  <si>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</si>
  <si>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</si>
  <si>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</si>
  <si>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</si>
  <si>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</si>
  <si>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</si>
  <si>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</si>
  <si>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</si>
  <si>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</si>
  <si>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</si>
  <si>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</si>
  <si>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</si>
  <si>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</si>
  <si>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</si>
  <si>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</si>
  <si>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</si>
  <si>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</si>
  <si>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</si>
  <si>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</si>
  <si>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</si>
  <si>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</si>
  <si>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</si>
  <si>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</si>
  <si>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</si>
  <si>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</si>
  <si>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</si>
  <si>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</si>
  <si>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</si>
  <si>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</si>
  <si>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</si>
  <si>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</si>
  <si>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</si>
  <si>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</si>
  <si>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</si>
  <si>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</si>
  <si>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</si>
  <si>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</si>
  <si>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</si>
  <si>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</si>
  <si>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</si>
  <si>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</si>
  <si>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</si>
  <si>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</si>
  <si>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</si>
  <si>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</si>
  <si>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</si>
  <si>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</si>
  <si>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</si>
  <si>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</si>
  <si>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</si>
  <si>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</si>
  <si>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</si>
  <si>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</si>
  <si>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</si>
  <si>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</si>
  <si>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</si>
  <si>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</si>
  <si>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</si>
  <si>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</si>
  <si>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</si>
  <si>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</si>
  <si>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</si>
  <si>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</si>
  <si>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</si>
  <si>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</si>
  <si>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</si>
  <si>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</si>
  <si>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</si>
  <si>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</si>
  <si>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</si>
  <si>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</si>
  <si>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</si>
  <si>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</si>
  <si>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</si>
  <si>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</si>
  <si>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</si>
  <si>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</si>
  <si>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</si>
  <si>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</si>
  <si>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</si>
  <si>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</si>
  <si>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</si>
  <si>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</si>
  <si>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</si>
  <si>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</si>
  <si>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</si>
  <si>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</si>
  <si>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</si>
  <si>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</si>
  <si>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</si>
  <si>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</si>
  <si>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</si>
  <si>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</si>
  <si>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</si>
  <si>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</si>
  <si>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</si>
  <si>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</si>
  <si>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</si>
  <si>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</si>
  <si>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</si>
  <si>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</si>
  <si>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</si>
  <si>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</si>
  <si>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</si>
  <si>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</si>
  <si>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</si>
  <si>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</si>
  <si>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</si>
  <si>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</si>
  <si>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</si>
  <si>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</si>
  <si>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</si>
  <si>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</si>
  <si>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</si>
  <si>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</si>
  <si>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</si>
  <si>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</si>
  <si>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</si>
  <si>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</si>
  <si>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</si>
  <si>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</si>
  <si>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</si>
  <si>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</si>
  <si>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</si>
  <si>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</si>
  <si>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</si>
  <si>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</si>
  <si>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</si>
  <si>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</si>
  <si>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</si>
  <si>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</si>
  <si>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</si>
  <si>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</si>
  <si>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</si>
  <si>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</si>
  <si>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</si>
  <si>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</si>
  <si>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</si>
  <si>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</si>
  <si>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</si>
  <si>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</si>
  <si>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</si>
  <si>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</si>
  <si>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</si>
  <si>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</si>
  <si>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</si>
  <si>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</si>
  <si>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</si>
  <si>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</si>
  <si>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</si>
  <si>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</si>
  <si>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</si>
  <si>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</si>
  <si>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</si>
  <si>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</si>
  <si>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</si>
  <si>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</si>
  <si>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</si>
  <si>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</si>
  <si>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</si>
  <si>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</si>
  <si>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</si>
  <si>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</si>
  <si>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</si>
  <si>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</si>
  <si>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</si>
  <si>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</si>
  <si>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</si>
  <si>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</si>
  <si>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</si>
  <si>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</si>
  <si>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</si>
  <si>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</si>
  <si>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</si>
  <si>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</si>
  <si>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</si>
  <si>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</si>
  <si>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</si>
  <si>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</si>
  <si>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</si>
  <si>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</si>
  <si>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</si>
  <si>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</si>
  <si>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</si>
  <si>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</si>
  <si>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</si>
  <si>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</si>
  <si>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</si>
  <si>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</si>
  <si>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</si>
  <si>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</si>
  <si>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</si>
  <si>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</si>
  <si>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</si>
  <si>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</si>
  <si>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</si>
  <si>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</si>
  <si>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</si>
  <si>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</si>
  <si>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</si>
  <si>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</si>
  <si>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</si>
  <si>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</si>
  <si>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</si>
  <si>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</si>
  <si>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</si>
  <si>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</si>
  <si>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</si>
  <si>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</si>
  <si>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</si>
  <si>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</si>
  <si>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</si>
  <si>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</si>
  <si>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</si>
  <si>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</si>
  <si>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</si>
  <si>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</si>
  <si>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</si>
  <si>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</si>
  <si>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</si>
  <si>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</si>
  <si>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</si>
  <si>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</si>
  <si>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</si>
  <si>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</si>
  <si>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</si>
  <si>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</si>
  <si>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</si>
  <si>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</si>
  <si>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</si>
  <si>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</si>
  <si>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</si>
  <si>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</si>
  <si>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</si>
  <si>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</si>
  <si>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</si>
  <si>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</si>
  <si>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</si>
  <si>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</si>
  <si>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</si>
  <si>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</si>
  <si>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</si>
  <si>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</si>
  <si>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</si>
  <si>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</si>
  <si>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</si>
  <si>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</si>
  <si>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</si>
  <si>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</si>
  <si>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</si>
  <si>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</si>
  <si>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</si>
  <si>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</si>
  <si>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</si>
  <si>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</si>
  <si>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</si>
  <si>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</si>
  <si>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</si>
  <si>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</si>
  <si>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</si>
  <si>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</si>
  <si>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</si>
  <si>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</si>
  <si>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</si>
  <si>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</si>
  <si>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</si>
  <si>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</si>
  <si>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</si>
  <si>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</si>
  <si>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</si>
  <si>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</si>
  <si>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</si>
  <si>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</si>
  <si>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</si>
  <si>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</si>
  <si>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</si>
  <si>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</si>
  <si>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</si>
  <si>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</si>
  <si>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</si>
  <si>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</si>
  <si>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</si>
  <si>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</si>
  <si>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</si>
  <si>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</si>
  <si>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</si>
  <si>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</si>
  <si>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</si>
  <si>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</si>
  <si>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</si>
  <si>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</si>
  <si>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</si>
  <si>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</si>
  <si>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</si>
  <si>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</si>
  <si>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</si>
  <si>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</si>
  <si>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</si>
  <si>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</si>
  <si>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</si>
  <si>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</si>
  <si>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</si>
  <si>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</si>
  <si>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</si>
  <si>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</si>
  <si>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</si>
  <si>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</si>
  <si>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</si>
  <si>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</si>
  <si>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</si>
  <si>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</si>
  <si>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</si>
  <si>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</si>
  <si>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</si>
  <si>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</si>
  <si>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</si>
  <si>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</si>
  <si>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</si>
  <si>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</si>
  <si>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</si>
  <si>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</si>
  <si>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</si>
  <si>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</si>
  <si>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</si>
  <si>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</si>
  <si>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</si>
  <si>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</si>
  <si>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</si>
  <si>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</si>
  <si>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</si>
  <si>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</si>
  <si>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</si>
  <si>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</si>
  <si>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</si>
  <si>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</si>
  <si>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</si>
  <si>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</si>
  <si>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</si>
  <si>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</si>
  <si>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</si>
  <si>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</si>
  <si>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</si>
  <si>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</si>
  <si>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</si>
  <si>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</si>
  <si>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</si>
  <si>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</si>
  <si>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</si>
  <si>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</si>
  <si>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</si>
  <si>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</si>
  <si>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</si>
  <si>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</si>
  <si>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</si>
  <si>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</si>
  <si>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</si>
  <si>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</si>
  <si>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</si>
  <si>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</si>
  <si>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</si>
  <si>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</si>
  <si>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</si>
  <si>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</si>
  <si>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</si>
  <si>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</si>
  <si>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</si>
  <si>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</si>
  <si>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</si>
  <si>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</si>
  <si>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</si>
  <si>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</si>
  <si>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</si>
  <si>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</si>
  <si>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</si>
  <si>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</si>
  <si>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</si>
  <si>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</si>
  <si>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</si>
  <si>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</si>
  <si>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</si>
  <si>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</si>
  <si>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</si>
  <si>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</si>
  <si>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</si>
  <si>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</si>
  <si>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</si>
  <si>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</si>
  <si>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</si>
  <si>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</si>
  <si>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</si>
  <si>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</si>
  <si>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</si>
  <si>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</si>
  <si>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</si>
  <si>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</si>
  <si>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</si>
  <si>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</si>
  <si>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</si>
  <si>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</si>
  <si>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</si>
  <si>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</si>
  <si>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</si>
  <si>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</si>
  <si>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</si>
  <si>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</si>
  <si>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</si>
  <si>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</si>
  <si>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</si>
  <si>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</si>
  <si>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</si>
  <si>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</si>
  <si>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</si>
  <si>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</si>
  <si>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</si>
  <si>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</si>
  <si>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</si>
  <si>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</si>
  <si>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</si>
  <si>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</si>
  <si>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</si>
  <si>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</si>
  <si>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</si>
  <si>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</si>
  <si>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</si>
  <si>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</si>
  <si>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</si>
  <si>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</si>
  <si>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</si>
  <si>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</si>
  <si>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</si>
  <si>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</si>
  <si>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</si>
  <si>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</si>
  <si>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</si>
  <si>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</si>
  <si>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</si>
  <si>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</si>
  <si>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</si>
  <si>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</si>
  <si>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</si>
  <si>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</si>
  <si>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</si>
  <si>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</si>
  <si>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</si>
  <si>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</si>
  <si>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</si>
  <si>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</si>
  <si>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</si>
  <si>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</si>
  <si>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</si>
  <si>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</si>
  <si>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</si>
  <si>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</si>
  <si>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</si>
  <si>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</si>
  <si>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</si>
  <si>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</si>
  <si>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</si>
  <si>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</si>
  <si>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</si>
  <si>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</si>
  <si>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</si>
  <si>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</si>
  <si>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</si>
  <si>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</si>
  <si>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</si>
  <si>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</si>
  <si>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</si>
  <si>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</si>
  <si>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</si>
  <si>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</si>
  <si>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</si>
  <si>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</si>
  <si>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</si>
  <si>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</si>
  <si>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</si>
  <si>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</si>
  <si>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</si>
  <si>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</si>
  <si>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</si>
  <si>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</si>
  <si>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</si>
  <si>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</si>
  <si>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</si>
  <si>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</si>
  <si>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</si>
  <si>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</si>
  <si>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</si>
  <si>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</si>
  <si>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</si>
  <si>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</si>
  <si>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</si>
  <si>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</si>
  <si>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</si>
  <si>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</si>
  <si>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</si>
  <si>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</si>
  <si>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</si>
  <si>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</si>
  <si>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</si>
  <si>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</si>
  <si>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</si>
  <si>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</si>
  <si>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</si>
  <si>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</si>
  <si>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</si>
  <si>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</si>
  <si>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</si>
  <si>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</si>
  <si>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</si>
  <si>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</si>
  <si>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</si>
  <si>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</si>
  <si>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</si>
  <si>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</si>
  <si>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</si>
  <si>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</si>
  <si>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</si>
  <si>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</si>
  <si>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</si>
  <si>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</si>
  <si>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</si>
  <si>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</si>
  <si>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</si>
  <si>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</si>
  <si>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</si>
  <si>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</si>
  <si>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</si>
  <si>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</si>
  <si>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</si>
  <si>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</si>
  <si>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</si>
  <si>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</si>
  <si>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</si>
  <si>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</si>
  <si>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</si>
  <si>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</si>
  <si>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</si>
  <si>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</si>
  <si>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</si>
  <si>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</si>
  <si>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</si>
  <si>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</si>
  <si>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</si>
  <si>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</si>
  <si>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</si>
  <si>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</si>
  <si>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</si>
  <si>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</si>
  <si>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</si>
  <si>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</si>
  <si>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</si>
  <si>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</si>
  <si>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</si>
  <si>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</si>
  <si>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</si>
  <si>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</si>
  <si>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</si>
  <si>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</si>
  <si>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</si>
  <si>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</si>
  <si>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</si>
  <si>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</si>
  <si>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</si>
  <si>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</si>
  <si>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</si>
  <si>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</si>
  <si>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</si>
  <si>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</si>
  <si>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</si>
  <si>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</si>
  <si>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</si>
  <si>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</si>
  <si>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</si>
  <si>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</si>
  <si>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</si>
  <si>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</si>
  <si>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</si>
  <si>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</si>
  <si>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</si>
  <si>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</si>
  <si>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</si>
  <si>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</si>
  <si>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</si>
  <si>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</si>
  <si>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</si>
  <si>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</si>
  <si>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</si>
  <si>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</si>
  <si>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</si>
  <si>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</si>
  <si>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</si>
  <si>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</si>
  <si>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</si>
  <si>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</si>
  <si>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</si>
  <si>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</si>
  <si>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</si>
  <si>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</si>
  <si>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</si>
  <si>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</si>
  <si>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</si>
  <si>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</si>
  <si>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</si>
  <si>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</si>
  <si>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</si>
  <si>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</si>
  <si>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</si>
  <si>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</si>
  <si>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</si>
  <si>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</si>
  <si>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</si>
  <si>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</si>
  <si>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</si>
  <si>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</si>
  <si>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</si>
  <si>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</si>
  <si>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</si>
  <si>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</si>
  <si>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</si>
  <si>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</si>
  <si>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</si>
  <si>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</si>
  <si>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</si>
  <si>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</si>
  <si>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</si>
  <si>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</si>
  <si>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</si>
  <si>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</si>
  <si>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</si>
  <si>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</si>
  <si>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</si>
  <si>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</si>
  <si>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</si>
  <si>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</si>
  <si>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</si>
  <si>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</si>
  <si>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</si>
  <si>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</si>
  <si>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</si>
  <si>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</si>
  <si>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</si>
  <si>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</si>
  <si>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</si>
  <si>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</si>
  <si>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</si>
  <si>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</si>
  <si>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</si>
  <si>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</si>
  <si>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</si>
  <si>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</si>
  <si>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</si>
  <si>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</si>
  <si>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</si>
  <si>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</si>
  <si>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</si>
  <si>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</si>
  <si>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</si>
  <si>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</si>
  <si>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</si>
  <si>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</si>
  <si>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</si>
  <si>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</si>
  <si>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</si>
  <si>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</si>
  <si>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</si>
  <si>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</si>
  <si>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</si>
  <si>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</si>
  <si>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</si>
  <si>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</si>
  <si>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</si>
  <si>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</si>
  <si>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</si>
  <si>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</si>
  <si>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</si>
  <si>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</si>
  <si>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</si>
  <si>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</si>
  <si>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</si>
  <si>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</si>
  <si>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</si>
  <si>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</si>
  <si>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</si>
  <si>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</si>
  <si>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</si>
  <si>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</si>
  <si>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</si>
  <si>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</si>
  <si>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</si>
  <si>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</si>
  <si>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</si>
  <si>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</si>
  <si>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</si>
  <si>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</si>
  <si>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</si>
  <si>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</si>
  <si>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</si>
  <si>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</si>
  <si>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</si>
  <si>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</si>
  <si>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</si>
  <si>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</si>
  <si>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</si>
  <si>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</si>
  <si>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</si>
  <si>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</si>
  <si>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</si>
  <si>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</si>
  <si>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</si>
  <si>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</si>
  <si>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</si>
  <si>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</si>
  <si>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</si>
  <si>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</si>
  <si>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</si>
  <si>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</si>
  <si>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</si>
  <si>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</si>
  <si>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</si>
  <si>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</si>
  <si>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</si>
  <si>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</si>
  <si>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</si>
  <si>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</si>
  <si>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</si>
  <si>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</si>
  <si>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</si>
  <si>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</si>
  <si>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</si>
  <si>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</si>
  <si>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</si>
  <si>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</si>
  <si>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</si>
  <si>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</si>
  <si>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</si>
  <si>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</si>
  <si>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</si>
  <si>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</si>
  <si>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</si>
  <si>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</si>
  <si>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</si>
  <si>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</si>
  <si>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</si>
  <si>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</si>
  <si>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</si>
  <si>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</si>
  <si>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</si>
  <si>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</si>
  <si>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</si>
  <si>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</si>
  <si>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</si>
  <si>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</si>
  <si>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</si>
  <si>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</si>
  <si>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</si>
  <si>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</si>
  <si>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</si>
  <si>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</si>
  <si>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</si>
  <si>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</si>
  <si>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</si>
  <si>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</si>
  <si>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</si>
  <si>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</si>
  <si>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</si>
  <si>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</si>
  <si>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</si>
  <si>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</si>
  <si>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</si>
  <si>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</si>
  <si>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</si>
  <si>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</si>
  <si>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</si>
  <si>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</si>
  <si>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</si>
  <si>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</si>
  <si>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</si>
  <si>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</si>
  <si>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</si>
  <si>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</si>
  <si>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</si>
  <si>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</si>
  <si>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</si>
  <si>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</si>
  <si>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</si>
  <si>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</si>
  <si>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</si>
  <si>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</si>
  <si>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</si>
  <si>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</si>
  <si>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</si>
  <si>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</si>
  <si>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</si>
  <si>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</si>
  <si>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</si>
  <si>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</si>
  <si>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</si>
  <si>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</si>
  <si>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</si>
  <si>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</si>
  <si>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</si>
  <si>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</si>
  <si>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</si>
  <si>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</si>
  <si>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</si>
  <si>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</si>
  <si>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</si>
  <si>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</si>
  <si>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</si>
  <si>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</si>
  <si>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</si>
  <si>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</si>
  <si>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</si>
  <si>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</si>
  <si>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</si>
  <si>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</si>
  <si>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</si>
  <si>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</si>
  <si>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</si>
  <si>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</si>
  <si>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</si>
  <si>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</si>
  <si>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</si>
  <si>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</si>
  <si>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</si>
  <si>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</si>
  <si>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</si>
  <si>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</si>
  <si>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</si>
  <si>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</si>
  <si>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</si>
  <si>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</si>
  <si>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</si>
  <si>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</si>
  <si>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</si>
  <si>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</si>
  <si>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</si>
  <si>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</si>
  <si>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</si>
  <si>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</si>
  <si>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</si>
  <si>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</si>
  <si>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</si>
  <si>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</si>
  <si>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</si>
  <si>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</si>
  <si>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</si>
  <si>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</si>
  <si>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</si>
  <si>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</si>
  <si>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</si>
  <si>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</si>
  <si>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</si>
  <si>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</si>
  <si>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</si>
  <si>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</si>
  <si>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</si>
  <si>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</si>
  <si>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</si>
  <si>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</si>
  <si>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</si>
  <si>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</si>
  <si>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</si>
  <si>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</si>
  <si>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</si>
  <si>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</si>
  <si>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</si>
  <si>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</si>
  <si>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</si>
  <si>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</si>
  <si>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</si>
  <si>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</si>
  <si>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</si>
  <si>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</si>
  <si>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</si>
  <si>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</si>
  <si>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</si>
  <si>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</si>
  <si>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</si>
  <si>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</si>
  <si>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</si>
  <si>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</si>
  <si>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</si>
  <si>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</si>
  <si>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</si>
  <si>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</si>
  <si>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</si>
  <si>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</si>
  <si>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</si>
  <si>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</si>
  <si>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</si>
  <si>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</si>
  <si>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</si>
  <si>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</si>
  <si>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</si>
  <si>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</si>
  <si>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</si>
  <si>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</si>
  <si>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</si>
  <si>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</si>
  <si>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</si>
  <si>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</si>
  <si>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</si>
  <si>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</si>
  <si>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</si>
  <si>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</si>
  <si>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</si>
  <si>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</si>
  <si>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</si>
  <si>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</si>
  <si>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</si>
  <si>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</si>
  <si>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</si>
  <si>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</si>
  <si>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</si>
  <si>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</si>
  <si>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</si>
  <si>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</si>
  <si>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</si>
  <si>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</si>
  <si>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</si>
  <si>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</si>
  <si>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</si>
  <si>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</si>
  <si>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</si>
  <si>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</si>
  <si>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</si>
  <si>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</si>
  <si>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</si>
  <si>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</si>
  <si>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</si>
  <si>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</si>
  <si>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</si>
  <si>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</si>
  <si>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</si>
  <si>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</si>
  <si>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</si>
  <si>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</si>
  <si>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</si>
  <si>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</si>
  <si>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</si>
  <si>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</si>
  <si>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</si>
  <si>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</si>
  <si>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</si>
  <si>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</si>
  <si>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</si>
  <si>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</si>
  <si>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</si>
  <si>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</si>
  <si>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</si>
  <si>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</si>
  <si>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</si>
  <si>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</si>
  <si>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</si>
  <si>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</si>
  <si>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</si>
  <si>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</si>
  <si>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</si>
  <si>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</si>
  <si>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</si>
  <si>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</si>
  <si>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</si>
  <si>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</si>
  <si>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</si>
  <si>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</si>
  <si>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</si>
  <si>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</si>
  <si>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</si>
  <si>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</si>
  <si>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</si>
  <si>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</si>
  <si>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</si>
  <si>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</si>
  <si>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</si>
  <si>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</si>
  <si>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</si>
  <si>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</si>
  <si>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</si>
  <si>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</si>
  <si>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</si>
  <si>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</si>
  <si>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</si>
  <si>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</si>
  <si>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</si>
  <si>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</si>
  <si>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</si>
  <si>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</si>
  <si>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</si>
  <si>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</si>
  <si>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</si>
  <si>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</si>
  <si>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</si>
  <si>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</si>
  <si>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</si>
  <si>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</si>
  <si>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</si>
  <si>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</si>
  <si>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</si>
  <si>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</si>
  <si>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</si>
  <si>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</si>
  <si>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</si>
  <si>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</si>
  <si>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</si>
  <si>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</si>
  <si>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</si>
  <si>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</si>
  <si>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</si>
  <si>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</si>
  <si>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</si>
  <si>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</si>
  <si>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</si>
  <si>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</si>
  <si>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</si>
  <si>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</si>
  <si>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</si>
  <si>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</si>
  <si>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</si>
  <si>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</si>
  <si>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</si>
  <si>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</si>
  <si>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</si>
  <si>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</si>
  <si>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</si>
  <si>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</si>
  <si>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</si>
  <si>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</si>
  <si>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</si>
  <si>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</si>
  <si>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</si>
  <si>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</si>
  <si>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</si>
  <si>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</si>
  <si>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</si>
  <si>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</si>
  <si>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</si>
  <si>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</si>
  <si>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</si>
  <si>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</si>
  <si>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</si>
  <si>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</si>
  <si>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</si>
  <si>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</si>
  <si>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</si>
  <si>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</si>
  <si>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</si>
  <si>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</si>
  <si>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</si>
  <si>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</si>
  <si>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</si>
  <si>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</si>
  <si>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</si>
  <si>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</si>
  <si>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</si>
  <si>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</si>
  <si>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</si>
  <si>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</si>
  <si>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</si>
  <si>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</si>
  <si>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</si>
  <si>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</si>
  <si>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</si>
  <si>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</si>
  <si>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</si>
  <si>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</si>
  <si>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</si>
  <si>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</si>
  <si>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</si>
  <si>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</si>
  <si>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</si>
  <si>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</si>
  <si>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</si>
  <si>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</si>
  <si>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</si>
  <si>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</si>
  <si>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</si>
  <si>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</si>
  <si>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</si>
  <si>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</si>
  <si>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</si>
  <si>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</si>
  <si>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</si>
  <si>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</si>
  <si>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</si>
  <si>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</si>
  <si>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</si>
  <si>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</si>
  <si>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</si>
  <si>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</si>
  <si>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</si>
  <si>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</si>
  <si>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</si>
  <si>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</si>
  <si>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</si>
  <si>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</si>
  <si>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</si>
  <si>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</si>
  <si>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</si>
  <si>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</si>
  <si>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</si>
  <si>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</si>
  <si>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</si>
  <si>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</si>
  <si>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</si>
  <si>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</si>
  <si>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</si>
  <si>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</si>
  <si>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</si>
  <si>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</si>
  <si>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</si>
  <si>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</si>
  <si>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</si>
  <si>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</si>
  <si>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</si>
  <si>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</si>
  <si>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</si>
  <si>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</si>
  <si>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</si>
  <si>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</si>
  <si>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</si>
  <si>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</si>
  <si>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</si>
  <si>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</si>
  <si>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</si>
  <si>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</si>
  <si>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</si>
  <si>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</si>
  <si>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</si>
  <si>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</si>
  <si>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</si>
  <si>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</si>
  <si>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</si>
  <si>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</si>
  <si>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</si>
  <si>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</si>
  <si>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</si>
  <si>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</si>
  <si>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</si>
  <si>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</si>
  <si>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</si>
  <si>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</si>
  <si>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</si>
  <si>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</si>
  <si>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</si>
  <si>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</si>
  <si>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</si>
  <si>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</si>
  <si>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</si>
  <si>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</si>
  <si>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</si>
  <si>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</si>
  <si>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</si>
  <si>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</si>
  <si>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</si>
  <si>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</si>
  <si>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</si>
  <si>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</si>
  <si>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</si>
  <si>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</si>
  <si>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</si>
  <si>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</si>
  <si>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</si>
  <si>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</si>
  <si>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</si>
  <si>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</si>
  <si>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</si>
  <si>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</si>
  <si>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</si>
  <si>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</si>
  <si>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</si>
  <si>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</si>
  <si>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</si>
  <si>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</si>
  <si>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</si>
  <si>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</si>
  <si>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</si>
  <si>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</si>
  <si>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</si>
  <si>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</si>
  <si>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</si>
  <si>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</si>
  <si>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</si>
  <si>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</si>
  <si>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</si>
  <si>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</si>
  <si>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</si>
  <si>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</si>
  <si>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</si>
  <si>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</si>
  <si>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</si>
  <si>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</si>
  <si>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</si>
  <si>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</si>
  <si>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</si>
  <si>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</si>
  <si>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</si>
  <si>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</si>
  <si>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</si>
  <si>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</si>
  <si>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</si>
  <si>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</si>
  <si>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</si>
  <si>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</si>
  <si>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</si>
  <si>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</si>
  <si>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</si>
  <si>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</si>
  <si>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</si>
  <si>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</si>
  <si>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</si>
  <si>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</si>
  <si>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</si>
  <si>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</si>
  <si>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</si>
  <si>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</si>
  <si>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</si>
  <si>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</si>
  <si>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</si>
  <si>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</si>
  <si>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</si>
  <si>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</si>
  <si>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</si>
  <si>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</si>
  <si>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</si>
  <si>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</si>
  <si>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</si>
  <si>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</si>
  <si>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</si>
  <si>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</si>
  <si>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</si>
  <si>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</si>
  <si>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</si>
  <si>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</si>
  <si>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</si>
  <si>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</si>
  <si>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</si>
  <si>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</si>
  <si>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</si>
  <si>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</si>
  <si>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</si>
  <si>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</si>
  <si>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</si>
  <si>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</si>
  <si>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</si>
  <si>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</si>
  <si>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</si>
  <si>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</si>
  <si>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</si>
  <si>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</si>
  <si>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</si>
  <si>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</si>
  <si>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</si>
  <si>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</si>
  <si>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</si>
  <si>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</si>
  <si>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</si>
  <si>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</si>
  <si>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</si>
  <si>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</si>
  <si>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</si>
  <si>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</si>
  <si>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</si>
  <si>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</si>
  <si>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</si>
  <si>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</si>
  <si>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</si>
  <si>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</si>
  <si>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</si>
  <si>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</si>
  <si>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</si>
  <si>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</si>
  <si>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</si>
  <si>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</si>
  <si>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</si>
  <si>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</si>
  <si>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</si>
  <si>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</si>
  <si>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</si>
  <si>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</si>
  <si>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</si>
  <si>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</si>
  <si>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</si>
  <si>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</si>
  <si>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</si>
  <si>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</si>
  <si>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</si>
  <si>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</si>
  <si>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</si>
  <si>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</si>
  <si>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</si>
  <si>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</si>
  <si>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</si>
  <si>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</si>
  <si>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</si>
  <si>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</si>
  <si>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</si>
  <si>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</si>
  <si>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</si>
  <si>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</si>
  <si>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</si>
  <si>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</si>
  <si>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</si>
  <si>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</si>
  <si>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</si>
  <si>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</si>
  <si>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</si>
  <si>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</si>
  <si>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</si>
  <si>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</si>
  <si>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</si>
  <si>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</si>
  <si>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</si>
  <si>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</si>
  <si>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</si>
  <si>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</si>
  <si>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</si>
  <si>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</si>
  <si>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</si>
  <si>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</si>
  <si>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</si>
  <si>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</si>
  <si>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</si>
  <si>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</si>
  <si>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</si>
  <si>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</si>
  <si>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</si>
  <si>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</si>
  <si>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</si>
  <si>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</si>
  <si>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</si>
  <si>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</si>
  <si>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</si>
  <si>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</si>
  <si>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</si>
  <si>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</si>
  <si>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</si>
  <si>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</si>
  <si>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</si>
  <si>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</si>
  <si>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</si>
  <si>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</si>
  <si>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</si>
  <si>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</si>
  <si>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</si>
  <si>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</si>
  <si>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</si>
  <si>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</si>
  <si>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</si>
  <si>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</si>
  <si>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</si>
  <si>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</si>
  <si>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</si>
  <si>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</si>
  <si>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</si>
  <si>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</si>
  <si>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</si>
  <si>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</si>
  <si>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</si>
  <si>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</si>
  <si>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</si>
  <si>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</si>
  <si>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</si>
  <si>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</si>
  <si>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</si>
  <si>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</si>
  <si>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</si>
  <si>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</si>
  <si>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</si>
  <si>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</si>
  <si>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</si>
  <si>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</si>
  <si>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</si>
  <si>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</si>
  <si>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</si>
  <si>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</si>
  <si>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</si>
  <si>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</si>
  <si>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</si>
  <si>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</si>
  <si>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</si>
  <si>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</si>
  <si>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</si>
  <si>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</si>
  <si>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</si>
  <si>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</si>
  <si>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</si>
  <si>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</si>
  <si>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</si>
  <si>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</si>
  <si>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</si>
  <si>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</si>
  <si>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</si>
  <si>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</si>
  <si>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</si>
  <si>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</si>
  <si>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</si>
  <si>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</si>
  <si>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</si>
  <si>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</si>
  <si>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</si>
  <si>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</si>
  <si>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</si>
  <si>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</si>
  <si>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</si>
  <si>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</si>
  <si>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</si>
  <si>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</si>
  <si>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</si>
  <si>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</si>
  <si>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</si>
  <si>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</si>
  <si>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</si>
  <si>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</si>
  <si>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</si>
  <si>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</si>
  <si>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</si>
  <si>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</si>
  <si>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</si>
  <si>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</si>
  <si>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</si>
  <si>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</si>
  <si>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</si>
  <si>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</si>
  <si>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</si>
  <si>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</si>
  <si>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</si>
  <si>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</si>
  <si>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</si>
  <si>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</si>
  <si>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</si>
  <si>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</si>
  <si>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</si>
  <si>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</si>
  <si>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</si>
  <si>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</si>
  <si>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</si>
  <si>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</si>
  <si>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</si>
  <si>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</si>
  <si>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</si>
  <si>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</si>
  <si>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</si>
  <si>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</si>
  <si>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</si>
  <si>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</si>
  <si>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</si>
  <si>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</si>
  <si>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</si>
  <si>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</si>
  <si>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</si>
  <si>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</si>
  <si>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</si>
  <si>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</si>
  <si>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</si>
  <si>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</si>
  <si>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</si>
  <si>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</si>
  <si>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</si>
  <si>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</si>
  <si>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</si>
  <si>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</si>
  <si>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</si>
  <si>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</si>
  <si>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</si>
  <si>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</si>
  <si>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</si>
  <si>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</si>
  <si>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</si>
  <si>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</si>
  <si>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</si>
  <si>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</si>
  <si>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</si>
  <si>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</si>
  <si>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</si>
  <si>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</si>
  <si>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</si>
  <si>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</si>
  <si>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</si>
  <si>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</si>
  <si>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</si>
  <si>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</si>
  <si>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</si>
  <si>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</si>
  <si>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</si>
  <si>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</si>
  <si>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</si>
  <si>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</si>
  <si>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</si>
  <si>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</si>
  <si>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</si>
  <si>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</si>
  <si>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</si>
  <si>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</si>
  <si>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</si>
  <si>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</si>
  <si>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</si>
  <si>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</si>
  <si>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</si>
  <si>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</si>
  <si>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</si>
  <si>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</si>
  <si>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</si>
  <si>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</si>
  <si>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</si>
  <si>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</si>
  <si>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</si>
  <si>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</si>
  <si>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</si>
  <si>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</si>
  <si>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</si>
  <si>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</si>
  <si>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</si>
  <si>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</si>
  <si>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</si>
  <si>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</si>
  <si>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</si>
  <si>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</si>
  <si>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</si>
  <si>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</si>
  <si>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</si>
  <si>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</si>
  <si>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</si>
  <si>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</si>
  <si>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</si>
  <si>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</si>
  <si>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</si>
  <si>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</si>
  <si>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</si>
  <si>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</si>
  <si>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</si>
  <si>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</si>
  <si>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</si>
  <si>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</si>
  <si>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</si>
  <si>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</si>
  <si>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</si>
  <si>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</si>
  <si>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</si>
  <si>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</si>
  <si>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</si>
  <si>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</si>
  <si>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</si>
  <si>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</si>
  <si>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</si>
  <si>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</si>
  <si>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</si>
  <si>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</si>
  <si>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</si>
  <si>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</si>
  <si>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</si>
  <si>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</si>
  <si>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</si>
  <si>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</si>
  <si>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</si>
  <si>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</si>
  <si>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</si>
  <si>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</si>
  <si>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</si>
  <si>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</si>
  <si>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</si>
  <si>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</si>
  <si>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</si>
  <si>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</si>
  <si>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</si>
  <si>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</si>
  <si>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</si>
  <si>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</si>
  <si>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</si>
  <si>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</si>
  <si>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</si>
  <si>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</si>
  <si>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</si>
  <si>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</si>
  <si>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</si>
  <si>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</si>
  <si>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</si>
  <si>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</si>
  <si>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</si>
  <si>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</si>
  <si>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</si>
  <si>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</si>
  <si>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</si>
  <si>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</si>
  <si>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</si>
  <si>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</si>
  <si>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</si>
  <si>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</si>
  <si>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</si>
  <si>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</si>
  <si>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</si>
  <si>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</si>
  <si>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</si>
  <si>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</si>
  <si>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</si>
  <si>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</si>
  <si>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</si>
  <si>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</si>
  <si>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</si>
  <si>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</si>
  <si>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</si>
  <si>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</si>
  <si>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</si>
  <si>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</si>
  <si>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</si>
  <si>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</si>
  <si>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</si>
  <si>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</si>
  <si>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</si>
  <si>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</si>
  <si>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</si>
  <si>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</si>
  <si>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</si>
  <si>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</si>
  <si>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</si>
  <si>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</si>
  <si>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</si>
  <si>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</si>
  <si>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</si>
  <si>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</si>
  <si>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</si>
  <si>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</si>
  <si>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</si>
  <si>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</si>
  <si>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</si>
  <si>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</si>
  <si>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</si>
  <si>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</si>
  <si>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</si>
  <si>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</si>
  <si>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</si>
  <si>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</si>
  <si>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</si>
  <si>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</si>
  <si>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</si>
  <si>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</si>
  <si>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</si>
  <si>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</si>
  <si>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</si>
  <si>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</si>
  <si>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</si>
  <si>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</si>
  <si>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</si>
  <si>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</si>
  <si>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</si>
  <si>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</si>
  <si>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</si>
  <si>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</si>
  <si>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</si>
  <si>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</si>
  <si>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</si>
  <si>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</si>
  <si>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</si>
  <si>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</si>
  <si>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</si>
  <si>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</si>
  <si>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</si>
  <si>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</si>
  <si>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</si>
  <si>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</si>
  <si>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</si>
  <si>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</si>
  <si>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</si>
  <si>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</si>
  <si>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</si>
  <si>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</si>
  <si>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</si>
  <si>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</si>
  <si>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</si>
  <si>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</si>
  <si>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</si>
  <si>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</si>
  <si>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</si>
  <si>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</si>
  <si>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</si>
  <si>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</si>
  <si>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</si>
  <si>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</si>
  <si>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</si>
  <si>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</si>
  <si>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</si>
  <si>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</si>
  <si>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</si>
  <si>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</si>
  <si>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</si>
  <si>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</si>
  <si>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</si>
  <si>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</si>
  <si>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</si>
  <si>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</si>
  <si>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</si>
  <si>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</si>
  <si>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</si>
  <si>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</si>
  <si>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</si>
  <si>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</si>
  <si>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</si>
  <si>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</si>
  <si>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</si>
  <si>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</si>
  <si>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</si>
  <si>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</si>
  <si>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</si>
  <si>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</si>
  <si>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</si>
  <si>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</si>
  <si>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</si>
  <si>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</si>
  <si>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</si>
  <si>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</si>
  <si>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</si>
  <si>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</si>
  <si>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</si>
  <si>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</si>
  <si>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</si>
  <si>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</si>
  <si>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</si>
  <si>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</si>
  <si>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</si>
  <si>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</si>
  <si>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</si>
  <si>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</si>
  <si>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</si>
  <si>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</si>
  <si>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</si>
  <si>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</si>
  <si>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</si>
  <si>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</si>
  <si>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</si>
  <si>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</si>
  <si>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</si>
  <si>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</si>
  <si>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</si>
  <si>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</si>
  <si>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</si>
  <si>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</si>
  <si>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</si>
  <si>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</si>
  <si>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</si>
  <si>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</si>
  <si>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</si>
  <si>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</si>
  <si>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</si>
  <si>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</si>
  <si>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</si>
  <si>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</si>
  <si>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</si>
  <si>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</si>
  <si>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</si>
  <si>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</si>
  <si>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</si>
  <si>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</si>
  <si>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</si>
  <si>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</si>
  <si>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</si>
  <si>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</si>
  <si>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</si>
  <si>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</si>
  <si>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</si>
  <si>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</si>
  <si>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</si>
  <si>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</si>
  <si>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</si>
  <si>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</si>
  <si>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</si>
  <si>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</si>
  <si>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</si>
  <si>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</si>
  <si>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</si>
  <si>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</si>
  <si>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</si>
  <si>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</si>
  <si>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</si>
  <si>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</si>
  <si>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</si>
  <si>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</si>
  <si>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</si>
  <si>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</si>
  <si>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</si>
  <si>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</si>
  <si>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</si>
  <si>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</si>
  <si>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</si>
  <si>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</si>
  <si>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</si>
  <si>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</si>
  <si>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</si>
  <si>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</si>
  <si>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</si>
  <si>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</si>
  <si>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</si>
  <si>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</si>
  <si>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</si>
  <si>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</si>
  <si>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</si>
  <si>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</si>
  <si>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</si>
  <si>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</si>
  <si>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</si>
  <si>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</si>
  <si>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</si>
  <si>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</si>
  <si>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</si>
  <si>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</si>
  <si>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</si>
  <si>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</si>
  <si>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</si>
  <si>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</si>
  <si>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</si>
  <si>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</si>
  <si>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</si>
  <si>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</si>
  <si>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</si>
  <si>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</si>
  <si>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</si>
  <si>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</si>
  <si>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</si>
  <si>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</si>
  <si>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</si>
  <si>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</si>
  <si>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</si>
  <si>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</si>
  <si>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</si>
  <si>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</si>
  <si>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</si>
  <si>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</si>
  <si>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</si>
  <si>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</si>
  <si>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</si>
  <si>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</si>
  <si>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</si>
  <si>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</si>
  <si>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</si>
  <si>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</si>
  <si>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</si>
  <si>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</si>
  <si>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</si>
  <si>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</si>
  <si>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</si>
  <si>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</si>
  <si>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</si>
  <si>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</si>
  <si>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</si>
  <si>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</si>
  <si>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</si>
  <si>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</si>
  <si>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</si>
  <si>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</si>
  <si>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</si>
  <si>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</si>
  <si>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</si>
  <si>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</si>
  <si>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</si>
  <si>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</si>
  <si>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</si>
  <si>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</si>
  <si>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</si>
  <si>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</si>
  <si>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</si>
  <si>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</si>
  <si>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</si>
  <si>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</si>
  <si>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</si>
  <si>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</si>
  <si>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</si>
  <si>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</si>
  <si>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</si>
  <si>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</si>
  <si>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</si>
  <si>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</si>
  <si>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</si>
  <si>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</si>
  <si>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</si>
  <si>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</si>
  <si>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</si>
  <si>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</si>
  <si>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</si>
  <si>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</si>
  <si>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</si>
  <si>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</si>
  <si>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</si>
  <si>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</si>
  <si>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</si>
  <si>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</si>
  <si>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</si>
  <si>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</si>
  <si>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</si>
  <si>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</si>
  <si>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</si>
  <si>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</si>
  <si>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</si>
  <si>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</si>
  <si>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</si>
  <si>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</si>
  <si>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</si>
  <si>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</si>
  <si>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</si>
  <si>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</si>
  <si>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</si>
  <si>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</si>
  <si>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</si>
  <si>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</si>
  <si>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</si>
  <si>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</si>
  <si>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</si>
  <si>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</si>
  <si>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</si>
  <si>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</si>
  <si>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</si>
  <si>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</si>
  <si>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</si>
  <si>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</si>
  <si>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</si>
  <si>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</si>
  <si>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</si>
  <si>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</si>
  <si>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</si>
  <si>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</si>
  <si>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</si>
  <si>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</si>
  <si>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</si>
  <si>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</si>
  <si>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</si>
  <si>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</si>
  <si>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</si>
  <si>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</si>
  <si>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</si>
  <si>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</si>
  <si>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</si>
  <si>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</si>
  <si>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</si>
  <si>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</si>
  <si>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</si>
  <si>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</si>
  <si>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</si>
  <si>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</si>
  <si>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</si>
  <si>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</si>
  <si>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</si>
  <si>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</si>
  <si>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</si>
  <si>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</si>
  <si>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</si>
  <si>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</si>
  <si>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</si>
  <si>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</si>
  <si>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</si>
  <si>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</si>
  <si>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</si>
  <si>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</si>
  <si>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</si>
  <si>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</si>
  <si>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</si>
  <si>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</si>
  <si>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</si>
  <si>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</si>
  <si>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</si>
  <si>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</si>
  <si>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</si>
  <si>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</si>
  <si>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</si>
  <si>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</si>
  <si>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</si>
  <si>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</si>
  <si>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</si>
  <si>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</si>
  <si>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</si>
  <si>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</si>
  <si>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</si>
  <si>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</si>
  <si>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</si>
  <si>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</si>
  <si>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</si>
  <si>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</si>
  <si>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</si>
  <si>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</si>
  <si>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</si>
  <si>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</si>
  <si>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</si>
  <si>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</si>
  <si>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</si>
  <si>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</si>
  <si>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</si>
  <si>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</si>
  <si>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</si>
  <si>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</si>
  <si>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</si>
  <si>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</si>
  <si>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</si>
  <si>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</si>
  <si>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</si>
  <si>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</si>
  <si>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</si>
  <si>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</si>
  <si>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</si>
  <si>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</si>
  <si>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</si>
  <si>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</si>
  <si>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</si>
  <si>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</si>
  <si>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</si>
  <si>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</si>
  <si>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</si>
  <si>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</si>
  <si>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</si>
  <si>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</si>
  <si>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</si>
  <si>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</si>
  <si>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</si>
  <si>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</si>
  <si>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</si>
  <si>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</si>
  <si>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</si>
  <si>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</si>
  <si>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</si>
  <si>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</si>
  <si>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</si>
  <si>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</si>
  <si>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</si>
  <si>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</si>
  <si>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</si>
  <si>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</si>
  <si>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</si>
  <si>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</si>
  <si>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</si>
  <si>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</si>
  <si>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</si>
  <si>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</si>
  <si>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</si>
  <si>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</si>
  <si>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</si>
  <si>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</si>
  <si>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</si>
  <si>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</si>
  <si>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</si>
  <si>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</si>
  <si>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</si>
  <si>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</si>
  <si>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</si>
  <si>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</si>
  <si>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</si>
  <si>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</si>
  <si>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</si>
  <si>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</si>
  <si>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</si>
  <si>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</si>
  <si>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</si>
  <si>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</si>
  <si>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</si>
  <si>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</si>
  <si>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</si>
  <si>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</si>
  <si>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</si>
  <si>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</si>
  <si>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</si>
  <si>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</si>
  <si>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</si>
  <si>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</si>
  <si>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</si>
  <si>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</si>
  <si>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</si>
  <si>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</si>
  <si>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</si>
  <si>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</si>
  <si>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</si>
  <si>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</si>
  <si>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</si>
  <si>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</si>
  <si>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</si>
  <si>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</si>
  <si>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</si>
  <si>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</si>
  <si>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</si>
  <si>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</si>
  <si>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</si>
  <si>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</si>
  <si>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</si>
  <si>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</si>
  <si>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</si>
  <si>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</si>
  <si>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</si>
  <si>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</si>
  <si>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</si>
  <si>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</si>
  <si>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</si>
  <si>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</si>
  <si>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</si>
  <si>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</si>
  <si>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</si>
  <si>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</si>
  <si>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</si>
  <si>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</si>
  <si>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</si>
  <si>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</si>
  <si>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</si>
  <si>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</si>
  <si>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</si>
  <si>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</si>
  <si>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</si>
  <si>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</si>
  <si>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</si>
  <si>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</si>
  <si>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</si>
  <si>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</si>
  <si>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</si>
  <si>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</si>
  <si>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</si>
  <si>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</si>
  <si>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</si>
  <si>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</si>
  <si>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</si>
  <si>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</si>
  <si>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</si>
  <si>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</si>
  <si>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</si>
  <si>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</si>
  <si>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</si>
  <si>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</si>
  <si>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</si>
  <si>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</si>
  <si>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</si>
  <si>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</si>
  <si>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</si>
  <si>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</si>
  <si>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</si>
  <si>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</si>
  <si>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</si>
  <si>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</si>
  <si>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</si>
  <si>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</si>
  <si>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</si>
  <si>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</si>
  <si>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</si>
  <si>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</si>
  <si>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</si>
  <si>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</si>
  <si>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</si>
  <si>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</si>
  <si>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</si>
  <si>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</si>
  <si>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</si>
  <si>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</si>
  <si>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</si>
  <si>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</si>
  <si>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</si>
  <si>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</si>
  <si>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</si>
  <si>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</si>
  <si>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</si>
  <si>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</si>
  <si>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</si>
  <si>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</si>
  <si>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</si>
  <si>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</si>
  <si>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</si>
  <si>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</si>
  <si>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</si>
  <si>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</si>
  <si>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</si>
  <si>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</si>
  <si>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</si>
  <si>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</si>
  <si>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</si>
  <si>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</si>
  <si>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</si>
  <si>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</si>
  <si>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</si>
  <si>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</si>
  <si>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</si>
  <si>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</si>
  <si>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</si>
  <si>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</si>
  <si>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</si>
  <si>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</si>
  <si>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</si>
  <si>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</si>
  <si>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</si>
  <si>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</si>
  <si>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</si>
  <si>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</si>
  <si>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</si>
  <si>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</si>
  <si>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</si>
  <si>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</si>
  <si>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</si>
  <si>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</si>
  <si>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</si>
  <si>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</si>
  <si>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</si>
  <si>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</si>
  <si>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</si>
  <si>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</si>
  <si>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</si>
  <si>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</si>
  <si>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</si>
  <si>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</si>
  <si>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</si>
  <si>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</si>
  <si>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</si>
  <si>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</si>
  <si>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</si>
  <si>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</si>
  <si>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</si>
  <si>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</si>
  <si>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</si>
  <si>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</si>
  <si>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</si>
  <si>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</si>
  <si>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</si>
  <si>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</si>
  <si>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</si>
  <si>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</si>
  <si>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</si>
  <si>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</si>
  <si>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</si>
  <si>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</si>
  <si>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</si>
  <si>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</si>
  <si>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</si>
  <si>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</si>
  <si>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</si>
  <si>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</si>
  <si>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</si>
  <si>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</si>
  <si>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</si>
  <si>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</si>
  <si>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</si>
  <si>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</si>
  <si>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</si>
  <si>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</si>
  <si>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</si>
  <si>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</si>
  <si>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</si>
  <si>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</si>
  <si>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</si>
  <si>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</si>
  <si>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</si>
  <si>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</si>
  <si>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</si>
  <si>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</si>
  <si>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</si>
  <si>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</si>
  <si>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</si>
  <si>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</si>
  <si>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</si>
  <si>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</si>
  <si>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</si>
  <si>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</si>
  <si>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</si>
  <si>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</si>
  <si>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</si>
  <si>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</si>
  <si>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</si>
  <si>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</si>
  <si>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</si>
  <si>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</si>
  <si>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</si>
  <si>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</si>
  <si>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</si>
  <si>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</si>
  <si>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</si>
  <si>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</si>
  <si>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</si>
  <si>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</si>
  <si>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</si>
  <si>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</si>
  <si>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</si>
  <si>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</si>
  <si>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</si>
  <si>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</si>
  <si>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</si>
  <si>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</si>
  <si>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</si>
  <si>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</si>
  <si>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</si>
  <si>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</si>
  <si>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</si>
  <si>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</si>
  <si>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</si>
  <si>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</si>
  <si>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</si>
  <si>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</si>
  <si>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</si>
  <si>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</si>
  <si>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</si>
  <si>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</si>
  <si>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</si>
  <si>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</si>
  <si>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</si>
  <si>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</si>
  <si>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</si>
  <si>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</si>
  <si>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</si>
  <si>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</si>
  <si>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</si>
  <si>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</si>
  <si>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</si>
  <si>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</si>
  <si>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</si>
  <si>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</si>
  <si>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</si>
  <si>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</si>
  <si>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</si>
  <si>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</si>
  <si>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</si>
  <si>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</si>
  <si>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</si>
  <si>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</si>
  <si>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</si>
  <si>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</si>
  <si>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</si>
  <si>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</si>
  <si>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</si>
  <si>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</si>
  <si>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</si>
  <si>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</si>
  <si>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</si>
  <si>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</si>
  <si>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</si>
  <si>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</si>
  <si>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</si>
  <si>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</si>
  <si>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</si>
  <si>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</si>
  <si>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</si>
  <si>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</si>
  <si>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</si>
  <si>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</si>
  <si>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</si>
  <si>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</si>
  <si>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</si>
  <si>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</si>
  <si>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</si>
  <si>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</si>
  <si>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</si>
  <si>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</si>
  <si>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</si>
  <si>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</si>
  <si>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</si>
  <si>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</si>
  <si>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</si>
  <si>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</si>
  <si>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</si>
  <si>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</si>
  <si>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</si>
  <si>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</si>
  <si>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</si>
  <si>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</si>
  <si>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</si>
  <si>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</si>
  <si>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</si>
  <si>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</si>
  <si>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</si>
  <si>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</si>
  <si>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</si>
  <si>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</si>
  <si>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</si>
  <si>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</si>
  <si>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</si>
  <si>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</si>
  <si>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</si>
  <si>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</si>
  <si>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</si>
  <si>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</si>
  <si>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</si>
  <si>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</si>
  <si>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</si>
  <si>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</si>
  <si>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</si>
  <si>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</si>
  <si>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</si>
  <si>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</si>
  <si>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</si>
  <si>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</si>
  <si>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</si>
  <si>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</si>
  <si>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</si>
  <si>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</si>
  <si>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</si>
  <si>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</si>
  <si>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</si>
  <si>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</si>
  <si>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</si>
  <si>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</si>
  <si>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</si>
  <si>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</si>
  <si>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</si>
  <si>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</si>
  <si>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</si>
  <si>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</si>
  <si>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</si>
  <si>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</si>
  <si>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</si>
  <si>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</si>
  <si>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</si>
  <si>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</si>
  <si>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</si>
  <si>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</si>
  <si>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</si>
  <si>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</si>
  <si>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</si>
  <si>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</si>
  <si>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</si>
  <si>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</si>
  <si>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</si>
  <si>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</si>
  <si>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</si>
  <si>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</si>
  <si>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</si>
  <si>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</si>
  <si>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</si>
  <si>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</si>
  <si>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</si>
  <si>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</si>
  <si>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</si>
  <si>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</si>
  <si>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</si>
  <si>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</si>
  <si>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</si>
  <si>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</si>
  <si>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</si>
  <si>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</si>
  <si>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</si>
  <si>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</si>
  <si>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</si>
  <si>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</si>
  <si>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</si>
  <si>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</si>
  <si>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</si>
  <si>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</si>
  <si>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</si>
  <si>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</si>
  <si>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</si>
  <si>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</si>
  <si>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</si>
  <si>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</si>
  <si>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</si>
  <si>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</si>
  <si>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</si>
  <si>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</si>
  <si>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</si>
  <si>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</si>
  <si>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</si>
  <si>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</si>
  <si>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</si>
  <si>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</si>
  <si>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</si>
  <si>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</si>
  <si>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</si>
  <si>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</si>
  <si>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</si>
  <si>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</si>
  <si>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</si>
  <si>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</si>
  <si>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</si>
  <si>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</si>
  <si>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</si>
  <si>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</si>
  <si>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</si>
  <si>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</si>
  <si>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</si>
  <si>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</si>
  <si>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</si>
  <si>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</si>
  <si>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</si>
  <si>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</si>
  <si>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</si>
  <si>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</si>
  <si>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</si>
  <si>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</si>
  <si>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</si>
  <si>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</si>
  <si>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</si>
  <si>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</si>
  <si>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</si>
  <si>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</si>
  <si>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</si>
  <si>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</si>
  <si>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</si>
  <si>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</si>
  <si>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</si>
  <si>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</si>
  <si>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</si>
  <si>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</si>
  <si>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</si>
  <si>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</si>
  <si>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</si>
  <si>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</si>
  <si>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</si>
  <si>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</si>
  <si>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</si>
  <si>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</si>
  <si>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</si>
  <si>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</si>
  <si>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</si>
  <si>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</si>
  <si>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</si>
  <si>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</si>
  <si>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</si>
  <si>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</si>
  <si>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</si>
  <si>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</si>
  <si>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</si>
  <si>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</si>
  <si>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</si>
  <si>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</si>
  <si>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</si>
  <si>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</si>
  <si>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</si>
  <si>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</si>
  <si>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</si>
  <si>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</si>
  <si>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</si>
  <si>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</si>
  <si>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</si>
  <si>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</si>
  <si>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</si>
  <si>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</si>
  <si>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</si>
  <si>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</si>
  <si>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</si>
  <si>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</si>
  <si>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</si>
  <si>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</si>
  <si>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</si>
  <si>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</si>
  <si>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</si>
  <si>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</si>
  <si>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</si>
  <si>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</si>
  <si>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</si>
  <si>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</si>
  <si>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</si>
  <si>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</si>
  <si>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</si>
  <si>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</si>
  <si>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</si>
  <si>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</si>
  <si>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</si>
  <si>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</si>
  <si>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</si>
  <si>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</si>
  <si>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</si>
  <si>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</si>
  <si>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</si>
  <si>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</si>
  <si>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</si>
  <si>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</si>
  <si>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</si>
  <si>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</si>
  <si>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</si>
  <si>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</si>
  <si>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</si>
  <si>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</si>
  <si>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</si>
  <si>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</si>
  <si>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</si>
  <si>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</si>
  <si>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</si>
  <si>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</si>
  <si>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</si>
  <si>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</si>
  <si>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</si>
  <si>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</si>
  <si>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</si>
  <si>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</si>
  <si>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</si>
  <si>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</si>
  <si>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</si>
  <si>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</si>
  <si>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</si>
  <si>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</si>
  <si>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</si>
  <si>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</si>
  <si>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</si>
  <si>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</si>
  <si>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</si>
  <si>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</si>
  <si>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</si>
  <si>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</si>
  <si>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</si>
  <si>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</si>
  <si>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</si>
  <si>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</si>
  <si>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</si>
  <si>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</si>
  <si>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</si>
  <si>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</si>
  <si>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</si>
  <si>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</si>
  <si>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</si>
  <si>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</si>
  <si>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</si>
  <si>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</si>
  <si>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</si>
  <si>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</si>
  <si>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</si>
  <si>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</si>
  <si>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</si>
  <si>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</si>
  <si>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</si>
  <si>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</si>
  <si>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</si>
  <si>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</si>
  <si>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</si>
  <si>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</si>
  <si>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</si>
  <si>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</si>
  <si>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</si>
  <si>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</si>
  <si>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</si>
  <si>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</si>
  <si>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</si>
  <si>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</si>
  <si>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</si>
  <si>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</si>
  <si>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</si>
  <si>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</si>
  <si>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</si>
  <si>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</si>
  <si>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</si>
  <si>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</si>
  <si>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</si>
  <si>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</si>
  <si>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</si>
  <si>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</si>
  <si>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</si>
  <si>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</si>
  <si>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</si>
  <si>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</si>
  <si>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</si>
  <si>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</si>
  <si>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</si>
  <si>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</si>
  <si>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</si>
  <si>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</si>
  <si>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</si>
  <si>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</si>
  <si>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</si>
  <si>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</si>
  <si>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</si>
  <si>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</si>
  <si>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</si>
  <si>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</si>
  <si>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</si>
  <si>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</si>
  <si>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</si>
  <si>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</si>
  <si>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</si>
  <si>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</si>
  <si>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</si>
  <si>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</si>
  <si>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</si>
  <si>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</si>
  <si>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</si>
  <si>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</si>
  <si>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</si>
  <si>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</si>
  <si>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</si>
  <si>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</si>
  <si>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</si>
  <si>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</si>
  <si>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</si>
  <si>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</si>
  <si>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</si>
  <si>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</si>
  <si>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</si>
  <si>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</si>
  <si>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</si>
  <si>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</si>
  <si>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</si>
  <si>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</si>
  <si>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</si>
  <si>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</si>
  <si>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</si>
  <si>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</si>
  <si>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</si>
  <si>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</si>
  <si>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</si>
  <si>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</si>
  <si>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</si>
  <si>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</si>
  <si>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</si>
  <si>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</si>
  <si>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</si>
  <si>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</si>
  <si>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</si>
  <si>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</si>
  <si>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</si>
  <si>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</si>
  <si>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</si>
  <si>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</si>
  <si>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</si>
  <si>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</si>
  <si>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</si>
  <si>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</si>
  <si>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</si>
  <si>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</si>
  <si>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</si>
  <si>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</si>
  <si>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</si>
  <si>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</si>
  <si>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</si>
  <si>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</si>
  <si>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</si>
  <si>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</si>
  <si>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</si>
  <si>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</si>
  <si>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</si>
  <si>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</si>
  <si>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</si>
  <si>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</si>
  <si>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</si>
  <si>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</si>
  <si>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</si>
  <si>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</si>
  <si>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</si>
  <si>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</si>
  <si>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</si>
  <si>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</si>
  <si>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</si>
  <si>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</si>
  <si>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</si>
  <si>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</si>
  <si>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</si>
  <si>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</si>
  <si>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</si>
  <si>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</si>
  <si>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</si>
  <si>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</si>
  <si>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</si>
  <si>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</si>
  <si>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</si>
  <si>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</si>
  <si>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</si>
  <si>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</si>
  <si>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</si>
  <si>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</si>
  <si>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</si>
  <si>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</si>
  <si>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</si>
  <si>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</si>
  <si>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</si>
  <si>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</si>
  <si>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</si>
  <si>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</si>
  <si>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</si>
  <si>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</si>
  <si>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</si>
  <si>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</si>
  <si>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</si>
  <si>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</si>
  <si>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</si>
  <si>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</si>
  <si>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</si>
  <si>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</si>
  <si>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</si>
  <si>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</si>
  <si>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</si>
  <si>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</si>
  <si>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</si>
  <si>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</si>
  <si>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</si>
  <si>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</si>
  <si>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</si>
  <si>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</si>
  <si>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</si>
  <si>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</si>
  <si>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</si>
  <si>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</si>
  <si>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</si>
  <si>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</si>
  <si>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</si>
  <si>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</si>
  <si>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</si>
  <si>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</si>
  <si>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</si>
  <si>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</si>
  <si>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</si>
  <si>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</si>
  <si>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</si>
  <si>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</si>
  <si>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</si>
  <si>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</si>
  <si>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</si>
  <si>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</si>
  <si>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</si>
  <si>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</si>
  <si>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</si>
  <si>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</si>
  <si>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</si>
  <si>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</si>
  <si>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</si>
  <si>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</si>
  <si>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</si>
  <si>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</si>
  <si>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</si>
  <si>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</si>
  <si>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</si>
  <si>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</si>
  <si>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</si>
  <si>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</si>
  <si>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</si>
  <si>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</si>
  <si>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</si>
  <si>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</si>
  <si>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</si>
  <si>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</si>
  <si>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</si>
  <si>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</si>
  <si>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</si>
  <si>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</si>
  <si>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</si>
  <si>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</si>
  <si>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</si>
  <si>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</si>
  <si>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</si>
  <si>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</si>
  <si>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</si>
  <si>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</si>
  <si>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</si>
  <si>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</si>
  <si>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</si>
  <si>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</si>
  <si>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</si>
  <si>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</si>
  <si>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</si>
  <si>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</si>
  <si>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</si>
  <si>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</si>
  <si>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</si>
  <si>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</si>
  <si>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</si>
  <si>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</si>
  <si>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</si>
  <si>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</si>
  <si>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</si>
  <si>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</si>
  <si>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</si>
  <si>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</si>
  <si>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</si>
  <si>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</si>
  <si>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</si>
  <si>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</si>
  <si>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</si>
  <si>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</si>
  <si>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</si>
  <si>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</si>
  <si>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</si>
  <si>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</si>
  <si>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</si>
  <si>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</si>
  <si>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</si>
  <si>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</si>
  <si>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</si>
  <si>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</si>
  <si>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</si>
  <si>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</si>
  <si>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</si>
  <si>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</si>
  <si>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</si>
  <si>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</si>
  <si>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</si>
  <si>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</si>
  <si>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</si>
  <si>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</si>
  <si>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</si>
  <si>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</si>
  <si>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</si>
  <si>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</si>
  <si>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</si>
  <si>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</si>
  <si>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</si>
  <si>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</si>
  <si>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</si>
  <si>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</si>
  <si>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</si>
  <si>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</si>
  <si>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</si>
  <si>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</si>
  <si>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</si>
  <si>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</si>
  <si>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</si>
  <si>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</si>
  <si>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</si>
  <si>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</si>
  <si>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</si>
  <si>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</si>
  <si>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</si>
  <si>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</si>
  <si>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</si>
  <si>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</si>
  <si>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</si>
  <si>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</si>
  <si>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</si>
  <si>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</si>
  <si>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</si>
  <si>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</si>
  <si>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</si>
  <si>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</si>
  <si>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</si>
  <si>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</si>
  <si>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</si>
  <si>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</si>
  <si>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</si>
  <si>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</si>
  <si>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</si>
  <si>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</si>
  <si>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</si>
  <si>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</si>
  <si>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</si>
  <si>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</si>
  <si>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</si>
  <si>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</si>
  <si>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</si>
  <si>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</si>
  <si>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</si>
  <si>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</si>
  <si>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</si>
  <si>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</si>
  <si>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</si>
  <si>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</si>
  <si>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</si>
  <si>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</si>
  <si>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</si>
  <si>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</si>
  <si>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</si>
  <si>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</si>
  <si>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</si>
  <si>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</si>
  <si>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</si>
  <si>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</si>
  <si>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</si>
  <si>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</si>
  <si>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</si>
  <si>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</si>
  <si>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</si>
  <si>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</si>
  <si>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</si>
  <si>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</si>
  <si>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</si>
  <si>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</si>
  <si>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</si>
  <si>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</si>
  <si>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</si>
  <si>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</si>
  <si>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</si>
  <si>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</si>
  <si>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</si>
  <si>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</si>
  <si>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</si>
  <si>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</si>
  <si>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</si>
  <si>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</si>
  <si>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</si>
  <si>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</si>
  <si>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</si>
  <si>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</si>
  <si>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</si>
  <si>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</si>
  <si>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</si>
  <si>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</si>
  <si>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</si>
  <si>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</si>
  <si>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</si>
  <si>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</si>
  <si>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</si>
  <si>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</si>
  <si>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</si>
  <si>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</si>
  <si>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</si>
  <si>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</si>
  <si>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</si>
  <si>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</si>
  <si>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</si>
  <si>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</si>
  <si>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</si>
  <si>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</si>
  <si>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</si>
  <si>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</si>
  <si>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</si>
  <si>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</si>
  <si>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</si>
  <si>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</si>
  <si>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</si>
  <si>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</si>
  <si>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</si>
  <si>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</si>
  <si>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</si>
  <si>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</si>
  <si>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</si>
  <si>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</si>
  <si>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</si>
  <si>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</si>
  <si>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</si>
  <si>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</si>
  <si>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</si>
  <si>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</si>
  <si>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</si>
  <si>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</si>
  <si>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</si>
  <si>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</si>
  <si>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</si>
  <si>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</si>
  <si>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</si>
  <si>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</si>
  <si>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</si>
  <si>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</si>
  <si>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</si>
  <si>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</si>
  <si>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</si>
  <si>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</si>
  <si>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</si>
  <si>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</si>
  <si>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</si>
  <si>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</si>
  <si>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</si>
  <si>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</si>
  <si>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</si>
  <si>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</si>
  <si>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</si>
  <si>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</si>
  <si>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</si>
  <si>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</si>
  <si>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</si>
  <si>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</si>
  <si>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</si>
  <si>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</si>
  <si>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</si>
  <si>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</si>
  <si>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</si>
  <si>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</si>
  <si>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</si>
  <si>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</si>
  <si>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</si>
  <si>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</si>
  <si>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</si>
  <si>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</si>
  <si>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</si>
  <si>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</si>
  <si>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</si>
  <si>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</si>
  <si>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</si>
  <si>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</si>
  <si>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</si>
  <si>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</si>
  <si>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</si>
  <si>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</si>
  <si>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</si>
  <si>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</si>
  <si>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</si>
  <si>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</si>
  <si>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</si>
  <si>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</si>
  <si>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</si>
  <si>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</si>
  <si>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</si>
  <si>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</si>
  <si>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</si>
  <si>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</si>
  <si>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</si>
  <si>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</si>
  <si>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</si>
  <si>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</si>
  <si>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</si>
  <si>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</si>
  <si>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</si>
  <si>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</si>
  <si>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</si>
  <si>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</si>
  <si>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</si>
  <si>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</si>
  <si>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</si>
  <si>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</si>
  <si>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</si>
  <si>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</si>
  <si>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</si>
  <si>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</si>
  <si>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</si>
  <si>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</si>
  <si>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</si>
  <si>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</si>
  <si>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</si>
  <si>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</si>
  <si>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</si>
  <si>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</si>
  <si>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</si>
  <si>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</si>
  <si>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</si>
  <si>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</si>
  <si>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</si>
  <si>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</si>
  <si>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</si>
  <si>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</si>
  <si>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</si>
  <si>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</si>
  <si>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</si>
  <si>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</si>
  <si>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</si>
  <si>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</si>
  <si>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</si>
  <si>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</si>
  <si>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</si>
  <si>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</si>
  <si>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</si>
  <si>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</si>
  <si>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</si>
  <si>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</si>
  <si>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</si>
  <si>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</si>
  <si>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</si>
  <si>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</si>
  <si>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</si>
  <si>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</si>
  <si>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</si>
  <si>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</si>
  <si>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</si>
  <si>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</si>
  <si>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</si>
  <si>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</si>
  <si>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</si>
  <si>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</si>
  <si>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</si>
  <si>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</si>
  <si>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</si>
  <si>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</si>
  <si>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</si>
  <si>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</si>
  <si>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</si>
  <si>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</si>
  <si>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</si>
  <si>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</si>
  <si>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</si>
  <si>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</si>
  <si>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</si>
  <si>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</si>
  <si>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</si>
  <si>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</si>
  <si>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</si>
  <si>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</si>
  <si>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</si>
  <si>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</si>
  <si>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</si>
  <si>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</si>
  <si>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</si>
  <si>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</si>
  <si>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</si>
  <si>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</si>
  <si>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</si>
  <si>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</si>
  <si>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</si>
  <si>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</si>
  <si>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</si>
  <si>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</si>
  <si>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</si>
  <si>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</si>
  <si>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</si>
  <si>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</si>
  <si>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</si>
  <si>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</si>
  <si>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</si>
  <si>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</si>
  <si>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</si>
  <si>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</si>
  <si>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</si>
  <si>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</si>
  <si>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</si>
  <si>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</si>
  <si>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</si>
  <si>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</si>
  <si>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</si>
  <si>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</si>
  <si>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</si>
  <si>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</si>
  <si>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</si>
  <si>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</si>
  <si>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</si>
  <si>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</si>
  <si>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</si>
  <si>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</si>
  <si>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</si>
  <si>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</si>
  <si>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</si>
  <si>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</si>
  <si>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</si>
  <si>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</si>
  <si>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</si>
  <si>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</si>
  <si>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</si>
  <si>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</si>
  <si>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</si>
  <si>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</si>
  <si>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</si>
  <si>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</si>
  <si>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</si>
  <si>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</si>
  <si>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</si>
  <si>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</si>
  <si>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</si>
  <si>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</si>
  <si>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</si>
  <si>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</si>
  <si>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</si>
  <si>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</si>
  <si>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</si>
  <si>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</si>
  <si>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</si>
  <si>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</si>
  <si>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</si>
  <si>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</si>
  <si>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</si>
  <si>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</si>
  <si>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</si>
  <si>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</si>
  <si>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</si>
  <si>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</si>
  <si>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</si>
  <si>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</si>
  <si>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</si>
  <si>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</si>
  <si>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</si>
  <si>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</si>
  <si>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</si>
  <si>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</si>
  <si>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</si>
  <si>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</si>
  <si>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</si>
  <si>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</si>
  <si>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</si>
  <si>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</si>
  <si>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</si>
  <si>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</si>
  <si>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</si>
  <si>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</si>
  <si>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</si>
  <si>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</si>
  <si>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</si>
  <si>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</si>
  <si>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</si>
  <si>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</si>
  <si>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</si>
  <si>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</si>
  <si>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</si>
  <si>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</si>
  <si>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</si>
  <si>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</si>
  <si>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</si>
  <si>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</si>
  <si>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</si>
  <si>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</si>
  <si>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</si>
  <si>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</si>
  <si>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</si>
  <si>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</si>
  <si>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</si>
  <si>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</si>
  <si>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</si>
  <si>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</si>
  <si>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</si>
  <si>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</si>
  <si>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</si>
  <si>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</si>
  <si>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</si>
  <si>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</si>
  <si>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</si>
  <si>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</si>
  <si>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</si>
  <si>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</si>
  <si>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</si>
  <si>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</si>
  <si>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</si>
  <si>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</si>
  <si>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</si>
  <si>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</si>
  <si>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</si>
  <si>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</si>
  <si>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</si>
  <si>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</si>
  <si>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</si>
  <si>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</si>
  <si>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</si>
  <si>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</si>
  <si>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</si>
  <si>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</si>
  <si>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</si>
  <si>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</si>
  <si>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</si>
  <si>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</si>
  <si>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</si>
  <si>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</si>
  <si>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</si>
  <si>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</si>
  <si>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</si>
  <si>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</si>
  <si>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</si>
  <si>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</si>
  <si>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</si>
  <si>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</si>
  <si>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</si>
  <si>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</si>
  <si>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</si>
  <si>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</si>
  <si>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</si>
  <si>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</si>
  <si>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</si>
  <si>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</si>
  <si>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</si>
  <si>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</si>
  <si>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</si>
  <si>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</si>
  <si>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</si>
  <si>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</si>
  <si>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</si>
  <si>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</si>
  <si>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</si>
  <si>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</si>
  <si>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</si>
  <si>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</si>
  <si>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</si>
  <si>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</si>
  <si>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</si>
  <si>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</si>
  <si>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</si>
  <si>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</si>
  <si>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</si>
  <si>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</si>
  <si>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</si>
  <si>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</si>
  <si>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</si>
  <si>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</si>
  <si>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</si>
  <si>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</si>
  <si>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</si>
  <si>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</si>
  <si>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</si>
  <si>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</si>
  <si>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</si>
  <si>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</si>
  <si>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</si>
  <si>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</si>
  <si>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</si>
  <si>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</si>
  <si>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</si>
  <si>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</si>
  <si>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</si>
  <si>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</si>
  <si>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</si>
  <si>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</si>
  <si>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</si>
  <si>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</si>
  <si>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</si>
  <si>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</si>
  <si>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</si>
  <si>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</si>
  <si>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</si>
  <si>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</si>
  <si>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</si>
  <si>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</si>
  <si>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</si>
  <si>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</si>
  <si>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</si>
  <si>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</si>
  <si>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</si>
  <si>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</si>
  <si>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</si>
  <si>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</si>
  <si>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</si>
  <si>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</si>
  <si>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</si>
  <si>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</si>
  <si>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</si>
  <si>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</si>
  <si>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</si>
  <si>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</si>
  <si>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</si>
  <si>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</si>
  <si>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</si>
  <si>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</si>
  <si>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</si>
  <si>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</si>
  <si>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</si>
  <si>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</si>
  <si>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</si>
  <si>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</si>
  <si>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</si>
  <si>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</si>
  <si>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</si>
  <si>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</si>
  <si>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</si>
  <si>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</si>
  <si>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</si>
  <si>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</si>
  <si>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</si>
  <si>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</si>
  <si>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</si>
  <si>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</si>
  <si>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</si>
  <si>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</si>
  <si>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</si>
  <si>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</si>
  <si>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</si>
  <si>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</si>
  <si>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</si>
  <si>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</si>
  <si>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</si>
  <si>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</si>
  <si>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</si>
  <si>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</si>
  <si>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</si>
  <si>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</si>
  <si>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</si>
  <si>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</si>
  <si>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</si>
  <si>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</si>
  <si>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</si>
  <si>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</si>
  <si>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</si>
  <si>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</si>
  <si>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</si>
  <si>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</si>
  <si>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</si>
  <si>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</si>
  <si>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</si>
  <si>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</si>
  <si>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</si>
  <si>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</si>
  <si>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</si>
  <si>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</si>
  <si>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</si>
  <si>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</si>
  <si>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</si>
  <si>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</si>
  <si>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</si>
  <si>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</si>
  <si>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</si>
  <si>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</si>
  <si>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</si>
  <si>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</si>
  <si>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</si>
  <si>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</si>
  <si>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</si>
  <si>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</si>
  <si>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</si>
  <si>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</si>
  <si>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</si>
  <si>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</si>
  <si>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</si>
  <si>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</si>
  <si>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</si>
  <si>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</si>
  <si>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</si>
  <si>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</si>
  <si>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</si>
  <si>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</si>
  <si>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</si>
  <si>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</si>
  <si>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</si>
  <si>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</si>
  <si>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</si>
  <si>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</si>
  <si>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</si>
  <si>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</si>
  <si>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</si>
  <si>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</si>
  <si>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</si>
  <si>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</si>
  <si>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</si>
  <si>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</si>
  <si>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</si>
  <si>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</si>
  <si>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</si>
  <si>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</si>
  <si>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</si>
  <si>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</si>
  <si>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</si>
  <si>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</si>
  <si>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</si>
  <si>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</si>
  <si>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</si>
  <si>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</si>
  <si>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</si>
  <si>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</si>
  <si>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</si>
  <si>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</si>
  <si>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</si>
  <si>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</si>
  <si>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</si>
  <si>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</si>
  <si>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</si>
  <si>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</si>
  <si>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</si>
  <si>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</si>
  <si>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</si>
  <si>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</si>
  <si>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</si>
  <si>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</si>
  <si>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</si>
  <si>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</si>
  <si>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</si>
  <si>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</si>
  <si>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</si>
  <si>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</si>
  <si>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</si>
  <si>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</si>
  <si>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</si>
  <si>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</si>
  <si>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</si>
  <si>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</si>
  <si>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</si>
  <si>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</si>
  <si>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</si>
  <si>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</si>
  <si>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</si>
  <si>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</si>
  <si>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</si>
  <si>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</si>
  <si>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</si>
  <si>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</si>
  <si>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</si>
  <si>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</si>
  <si>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</si>
  <si>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</si>
  <si>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</si>
  <si>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</si>
  <si>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</si>
  <si>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</si>
  <si>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</si>
  <si>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</si>
  <si>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</si>
  <si>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</si>
  <si>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</si>
  <si>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</si>
  <si>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</si>
  <si>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</si>
  <si>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</si>
  <si>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</si>
  <si>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</si>
  <si>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</si>
  <si>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</si>
  <si>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</si>
  <si>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</si>
  <si>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</si>
  <si>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</si>
  <si>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</si>
  <si>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</si>
  <si>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</si>
  <si>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</si>
  <si>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</si>
  <si>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</si>
  <si>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</si>
  <si>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</si>
  <si>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</si>
  <si>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</si>
  <si>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</si>
  <si>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</si>
  <si>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</si>
  <si>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</si>
  <si>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</si>
  <si>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</si>
  <si>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</si>
  <si>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</si>
  <si>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</si>
  <si>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</si>
  <si>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</si>
  <si>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</si>
  <si>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</si>
  <si>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</si>
  <si>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</si>
  <si>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</si>
  <si>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</si>
  <si>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</si>
  <si>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</si>
  <si>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</si>
  <si>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</si>
  <si>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</si>
  <si>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</si>
  <si>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</si>
  <si>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</si>
  <si>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</si>
  <si>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</si>
  <si>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</si>
  <si>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</si>
  <si>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</si>
  <si>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</si>
  <si>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</si>
  <si>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</si>
  <si>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</si>
  <si>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</si>
  <si>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</si>
  <si>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</si>
  <si>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</si>
  <si>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</si>
  <si>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</si>
  <si>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</si>
  <si>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</si>
  <si>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</si>
  <si>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</si>
  <si>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</si>
  <si>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</si>
  <si>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</si>
  <si>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</si>
  <si>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</si>
  <si>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</si>
  <si>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</si>
  <si>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</si>
  <si>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</si>
  <si>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</si>
  <si>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</si>
  <si>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</si>
  <si>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</si>
  <si>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</si>
  <si>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</si>
  <si>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</si>
  <si>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</si>
  <si>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</si>
  <si>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</si>
  <si>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</si>
  <si>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</si>
  <si>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</si>
  <si>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</si>
  <si>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</si>
  <si>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</si>
  <si>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</si>
  <si>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</si>
  <si>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</si>
  <si>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</si>
  <si>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</si>
  <si>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</si>
  <si>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</si>
  <si>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</si>
  <si>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</si>
  <si>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</si>
  <si>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</si>
  <si>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</si>
  <si>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</si>
  <si>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</si>
  <si>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</si>
  <si>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</si>
  <si>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</si>
  <si>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</si>
  <si>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</si>
  <si>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</si>
  <si>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</si>
  <si>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</si>
  <si>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</si>
  <si>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</si>
  <si>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</si>
  <si>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</si>
  <si>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</si>
  <si>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</si>
  <si>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</si>
  <si>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</si>
  <si>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</si>
  <si>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</si>
  <si>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</si>
  <si>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</si>
  <si>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</si>
  <si>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</si>
  <si>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</si>
  <si>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</si>
  <si>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</si>
  <si>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</si>
  <si>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</si>
  <si>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</si>
  <si>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</si>
  <si>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</si>
  <si>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</si>
  <si>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</si>
  <si>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</si>
  <si>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</si>
  <si>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</si>
  <si>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</si>
  <si>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</si>
  <si>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</si>
  <si>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</si>
  <si>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</si>
  <si>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</si>
  <si>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</si>
  <si>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</si>
  <si>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</si>
  <si>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</si>
  <si>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</si>
  <si>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</si>
  <si>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</si>
  <si>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</si>
  <si>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</si>
  <si>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</si>
  <si>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</si>
  <si>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</si>
  <si>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</si>
  <si>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</si>
  <si>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</si>
  <si>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</si>
  <si>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</si>
  <si>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</si>
  <si>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</si>
  <si>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</si>
  <si>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</si>
  <si>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</si>
  <si>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</si>
  <si>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</si>
  <si>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</si>
  <si>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</si>
  <si>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</si>
  <si>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</si>
  <si>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</si>
  <si>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</si>
  <si>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</si>
  <si>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</si>
  <si>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</si>
  <si>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</si>
  <si>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</si>
  <si>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</si>
  <si>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</si>
  <si>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</si>
  <si>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</si>
  <si>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</si>
  <si>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</si>
  <si>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</si>
  <si>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</si>
  <si>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</si>
  <si>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</si>
  <si>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</si>
  <si>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</si>
  <si>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</si>
  <si>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</si>
  <si>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</si>
  <si>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</si>
  <si>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</si>
  <si>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</si>
  <si>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</si>
  <si>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</si>
  <si>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</si>
  <si>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</si>
  <si>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</si>
  <si>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</si>
  <si>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</si>
  <si>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</si>
  <si>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</si>
  <si>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</si>
  <si>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</si>
  <si>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</si>
  <si>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</si>
  <si>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</si>
  <si>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</si>
  <si>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</si>
  <si>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</si>
  <si>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</si>
  <si>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</si>
  <si>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</si>
  <si>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</si>
  <si>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</si>
  <si>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</si>
  <si>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</si>
  <si>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</si>
  <si>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</si>
  <si>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</si>
  <si>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</si>
  <si>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</si>
  <si>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</si>
  <si>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</si>
  <si>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</si>
  <si>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</si>
  <si>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</si>
  <si>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</si>
  <si>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</si>
  <si>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</si>
  <si>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</si>
  <si>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</si>
  <si>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</si>
  <si>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</si>
  <si>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</si>
  <si>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</si>
  <si>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</si>
  <si>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</si>
  <si>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</si>
  <si>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</si>
  <si>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</si>
  <si>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</si>
  <si>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</si>
  <si>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</si>
  <si>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</si>
  <si>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</si>
  <si>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</si>
  <si>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</si>
  <si>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</si>
  <si>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</si>
  <si>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</si>
  <si>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</si>
  <si>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</si>
  <si>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</si>
  <si>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</si>
  <si>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</si>
  <si>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</si>
  <si>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</si>
  <si>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</si>
  <si>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</si>
  <si>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</si>
  <si>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</si>
  <si>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</si>
  <si>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</si>
  <si>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</si>
  <si>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</si>
  <si>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</si>
  <si>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</si>
  <si>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</si>
  <si>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</si>
  <si>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</si>
  <si>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</si>
  <si>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</si>
  <si>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</si>
  <si>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</si>
  <si>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</si>
  <si>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</si>
  <si>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</si>
  <si>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</si>
  <si>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</si>
  <si>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</si>
  <si>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</si>
  <si>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</si>
  <si>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</si>
  <si>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</si>
  <si>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</si>
  <si>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</si>
  <si>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</si>
  <si>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</si>
  <si>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</si>
  <si>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</si>
  <si>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</si>
  <si>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</si>
  <si>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</si>
  <si>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</si>
  <si>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</si>
  <si>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</si>
  <si>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</si>
  <si>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</si>
  <si>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</si>
  <si>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</si>
  <si>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</si>
  <si>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</si>
  <si>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</si>
  <si>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</si>
  <si>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</si>
  <si>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</si>
  <si>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</si>
  <si>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</si>
  <si>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</si>
  <si>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</si>
  <si>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</si>
  <si>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</si>
  <si>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</si>
  <si>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</si>
  <si>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</si>
  <si>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</si>
  <si>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</si>
  <si>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</si>
  <si>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</si>
  <si>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</si>
  <si>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</si>
  <si>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</si>
  <si>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</si>
  <si>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</si>
  <si>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</si>
  <si>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</si>
  <si>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</si>
  <si>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</si>
  <si>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</si>
  <si>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</si>
  <si>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</si>
  <si>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</si>
  <si>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</si>
  <si>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</si>
  <si>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</si>
  <si>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</si>
  <si>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</si>
  <si>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</si>
  <si>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</si>
  <si>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</si>
  <si>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</si>
  <si>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</si>
  <si>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</si>
  <si>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</si>
  <si>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</si>
  <si>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</si>
  <si>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</si>
  <si>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</si>
  <si>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</si>
  <si>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</si>
  <si>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</si>
  <si>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</si>
  <si>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</si>
  <si>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</si>
  <si>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</si>
  <si>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</si>
  <si>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</si>
  <si>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</si>
  <si>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</si>
  <si>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</si>
  <si>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</si>
  <si>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</si>
  <si>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</si>
  <si>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</si>
  <si>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</si>
  <si>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</si>
  <si>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</si>
  <si>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</si>
  <si>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</si>
  <si>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</si>
  <si>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</si>
  <si>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</si>
  <si>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</si>
  <si>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</si>
  <si>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</si>
  <si>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</si>
  <si>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</si>
  <si>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</si>
  <si>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</si>
  <si>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</si>
  <si>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</si>
  <si>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</si>
  <si>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</si>
  <si>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</si>
  <si>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</si>
  <si>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</si>
  <si>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</si>
  <si>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</si>
  <si>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</si>
  <si>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</si>
  <si>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</si>
  <si>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</si>
  <si>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</si>
  <si>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</si>
  <si>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</si>
  <si>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</si>
  <si>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</si>
  <si>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</si>
  <si>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</si>
  <si>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</si>
  <si>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</si>
  <si>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</si>
  <si>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</si>
  <si>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</si>
  <si>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</si>
  <si>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</si>
  <si>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</si>
  <si>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</si>
  <si>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</si>
  <si>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</si>
  <si>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</si>
  <si>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</si>
  <si>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</si>
  <si>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</si>
  <si>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</si>
  <si>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</si>
  <si>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</si>
  <si>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</si>
  <si>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</si>
  <si>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</si>
  <si>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</si>
  <si>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</si>
  <si>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</si>
  <si>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</si>
  <si>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</si>
  <si>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</si>
  <si>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</si>
  <si>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</si>
  <si>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</si>
  <si>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</si>
  <si>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</si>
  <si>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</si>
  <si>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</si>
  <si>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</si>
  <si>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</si>
  <si>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</si>
  <si>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</si>
  <si>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</si>
  <si>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</si>
  <si>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</si>
  <si>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</si>
  <si>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</si>
  <si>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</si>
  <si>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</si>
  <si>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</si>
  <si>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</si>
  <si>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</si>
  <si>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</si>
  <si>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</si>
  <si>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</si>
  <si>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</si>
  <si>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</si>
  <si>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</si>
  <si>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</si>
  <si>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</si>
  <si>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</si>
  <si>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</si>
  <si>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</si>
  <si>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</si>
  <si>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</si>
  <si>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</si>
  <si>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</si>
  <si>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</si>
  <si>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</si>
  <si>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</si>
  <si>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</si>
  <si>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</si>
  <si>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</si>
  <si>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</si>
  <si>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</si>
  <si>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</si>
  <si>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</si>
  <si>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</si>
  <si>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</si>
  <si>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</si>
  <si>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</si>
  <si>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</si>
  <si>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</si>
  <si>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</si>
  <si>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</si>
  <si>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</si>
  <si>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</si>
  <si>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</si>
  <si>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</si>
  <si>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</si>
  <si>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</si>
  <si>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</si>
  <si>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</si>
  <si>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</si>
  <si>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</si>
  <si>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</si>
  <si>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</si>
  <si>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</si>
  <si>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</si>
  <si>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</si>
  <si>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</si>
  <si>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</si>
  <si>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</si>
  <si>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</si>
  <si>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</si>
  <si>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</si>
  <si>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</si>
  <si>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</si>
  <si>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</si>
  <si>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</si>
  <si>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</si>
  <si>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</si>
  <si>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</si>
  <si>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</si>
  <si>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</si>
  <si>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</si>
  <si>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</si>
  <si>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</si>
  <si>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</si>
  <si>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</si>
  <si>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</si>
  <si>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</si>
  <si>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</si>
  <si>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</si>
  <si>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</si>
  <si>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</si>
  <si>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</si>
  <si>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</si>
  <si>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</si>
  <si>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</si>
  <si>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</si>
  <si>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</si>
  <si>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</si>
  <si>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</si>
  <si>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</si>
  <si>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</si>
  <si>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</si>
  <si>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</si>
  <si>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</si>
  <si>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</si>
  <si>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</si>
  <si>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</si>
  <si>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</si>
  <si>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</si>
  <si>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</si>
  <si>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</si>
  <si>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</si>
  <si>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</si>
  <si>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</si>
  <si>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</si>
  <si>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</si>
  <si>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</si>
  <si>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</si>
  <si>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</si>
  <si>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</si>
  <si>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</si>
  <si>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</si>
  <si>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</si>
  <si>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</si>
  <si>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</si>
  <si>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</si>
  <si>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</si>
  <si>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</si>
  <si>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</si>
  <si>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</si>
  <si>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</si>
  <si>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</si>
  <si>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</si>
  <si>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</si>
  <si>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</si>
  <si>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</si>
  <si>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</si>
  <si>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</si>
  <si>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</si>
  <si>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</si>
  <si>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</si>
  <si>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</si>
  <si>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</si>
  <si>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</si>
  <si>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</si>
  <si>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</si>
  <si>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</si>
  <si>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</si>
  <si>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</si>
  <si>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</si>
  <si>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</si>
  <si>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</si>
  <si>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</si>
  <si>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</si>
  <si>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</si>
  <si>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</si>
  <si>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</si>
  <si>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</si>
  <si>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</si>
  <si>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</si>
  <si>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</si>
  <si>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</si>
  <si>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</si>
  <si>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</si>
  <si>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</si>
  <si>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</si>
  <si>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</si>
  <si>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</si>
  <si>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</si>
  <si>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</si>
  <si>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</si>
  <si>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</si>
  <si>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</si>
  <si>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</si>
  <si>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</si>
  <si>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</si>
  <si>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</si>
  <si>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</si>
  <si>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</si>
  <si>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</si>
  <si>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</si>
  <si>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</si>
  <si>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</si>
  <si>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</si>
  <si>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</si>
  <si>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</si>
  <si>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</si>
  <si>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</si>
  <si>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</si>
  <si>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</si>
  <si>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</si>
  <si>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</si>
  <si>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</si>
  <si>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</si>
  <si>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</si>
  <si>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</si>
  <si>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</si>
  <si>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</si>
  <si>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</si>
  <si>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</si>
  <si>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</si>
  <si>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</si>
  <si>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</si>
  <si>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</si>
  <si>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</si>
  <si>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</si>
  <si>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</si>
  <si>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</si>
  <si>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</si>
  <si>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</si>
  <si>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</si>
  <si>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</si>
  <si>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</si>
  <si>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</si>
  <si>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</si>
  <si>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</si>
  <si>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</si>
  <si>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</si>
  <si>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</si>
  <si>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</si>
  <si>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</si>
  <si>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</si>
  <si>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</si>
  <si>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</si>
  <si>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</si>
  <si>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</si>
  <si>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</si>
  <si>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</si>
  <si>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</si>
  <si>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</si>
  <si>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</si>
  <si>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</si>
  <si>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</si>
  <si>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</si>
  <si>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</si>
  <si>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</si>
  <si>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</si>
  <si>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</si>
  <si>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</si>
  <si>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</si>
  <si>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</si>
  <si>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</si>
  <si>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</si>
  <si>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</si>
  <si>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</si>
  <si>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</si>
  <si>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</si>
  <si>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</si>
  <si>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</si>
  <si>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</si>
  <si>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</si>
  <si>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</si>
  <si>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</si>
  <si>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</si>
  <si>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</si>
  <si>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</si>
  <si>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</si>
  <si>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</si>
  <si>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</si>
  <si>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</si>
  <si>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</si>
  <si>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</si>
  <si>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</si>
  <si>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</si>
  <si>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</si>
  <si>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</si>
  <si>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</si>
  <si>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</si>
  <si>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</si>
  <si>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</si>
  <si>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</si>
  <si>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</si>
  <si>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</si>
  <si>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</si>
  <si>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</si>
  <si>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</si>
  <si>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</si>
  <si>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</si>
  <si>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</si>
  <si>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</si>
  <si>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</si>
  <si>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</si>
  <si>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</si>
  <si>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</si>
  <si>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</si>
  <si>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</si>
  <si>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</si>
  <si>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</si>
  <si>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</si>
  <si>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</si>
  <si>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</si>
  <si>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</si>
  <si>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</si>
  <si>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</si>
  <si>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</si>
  <si>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</si>
  <si>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</si>
  <si>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</si>
  <si>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</si>
  <si>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</si>
  <si>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</si>
  <si>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</si>
  <si>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</si>
  <si>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</si>
  <si>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</si>
  <si>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</si>
  <si>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</si>
  <si>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</si>
  <si>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</si>
  <si>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</si>
  <si>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</si>
  <si>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</si>
  <si>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</si>
  <si>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</si>
  <si>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</si>
  <si>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</si>
  <si>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</si>
  <si>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</si>
  <si>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</si>
  <si>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</si>
  <si>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</si>
  <si>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</si>
  <si>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</si>
  <si>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</si>
  <si>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</si>
  <si>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</si>
  <si>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</si>
  <si>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</si>
  <si>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</si>
  <si>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</si>
  <si>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</si>
  <si>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</si>
  <si>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</si>
  <si>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</si>
  <si>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</si>
  <si>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</si>
  <si>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</si>
  <si>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</si>
  <si>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</si>
  <si>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</si>
  <si>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</si>
  <si>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</si>
  <si>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</si>
  <si>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</si>
  <si>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</si>
  <si>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</si>
  <si>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</si>
  <si>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</si>
  <si>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</si>
  <si>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</si>
  <si>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</si>
  <si>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</si>
  <si>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</si>
  <si>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</si>
  <si>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</si>
  <si>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</si>
  <si>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</si>
  <si>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</si>
  <si>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</si>
  <si>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</si>
  <si>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</si>
  <si>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</si>
  <si>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</si>
  <si>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</si>
  <si>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</si>
  <si>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</si>
  <si>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</si>
  <si>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</si>
  <si>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</si>
  <si>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</si>
  <si>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</si>
  <si>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</si>
  <si>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</si>
  <si>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</si>
  <si>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</si>
  <si>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</si>
  <si>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</si>
  <si>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</si>
  <si>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</si>
  <si>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</si>
  <si>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</si>
  <si>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</si>
  <si>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</si>
  <si>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</si>
  <si>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</si>
  <si>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</si>
  <si>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</si>
  <si>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</si>
  <si>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</si>
  <si>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</si>
  <si>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</si>
  <si>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</si>
  <si>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</si>
  <si>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</si>
  <si>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</si>
  <si>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</si>
  <si>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</si>
  <si>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</si>
  <si>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</si>
  <si>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</si>
  <si>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</si>
  <si>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</si>
  <si>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</si>
  <si>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</si>
  <si>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</si>
  <si>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</si>
  <si>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</si>
  <si>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</si>
  <si>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</si>
  <si>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</si>
  <si>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</si>
  <si>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</si>
  <si>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</si>
  <si>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</si>
  <si>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</si>
  <si>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</si>
  <si>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</si>
  <si>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</si>
  <si>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</si>
  <si>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</si>
  <si>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</si>
  <si>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</si>
  <si>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</si>
  <si>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</si>
  <si>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</si>
  <si>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</si>
  <si>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</si>
  <si>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</si>
  <si>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</si>
  <si>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</si>
  <si>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</si>
  <si>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</si>
  <si>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</si>
  <si>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</si>
  <si>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</si>
  <si>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</si>
  <si>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</si>
  <si>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</si>
  <si>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</si>
  <si>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</si>
  <si>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</si>
  <si>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</si>
  <si>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</si>
  <si>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</si>
  <si>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</si>
  <si>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</si>
  <si>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</si>
  <si>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</si>
  <si>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</si>
  <si>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</si>
  <si>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</si>
  <si>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</si>
  <si>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</si>
  <si>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</si>
  <si>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</si>
  <si>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</si>
  <si>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</si>
  <si>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</si>
  <si>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</si>
  <si>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</si>
  <si>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</si>
  <si>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</si>
  <si>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</si>
  <si>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</si>
  <si>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</si>
  <si>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</si>
  <si>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</si>
  <si>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</si>
  <si>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</si>
  <si>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</si>
  <si>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</si>
  <si>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</si>
  <si>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</si>
  <si>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</si>
  <si>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</si>
  <si>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</si>
  <si>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</si>
  <si>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</si>
  <si>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</si>
  <si>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</si>
  <si>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</si>
  <si>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</si>
  <si>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</si>
  <si>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</si>
  <si>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</si>
  <si>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</si>
  <si>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</si>
  <si>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</si>
  <si>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</si>
  <si>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</si>
  <si>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</si>
  <si>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</si>
  <si>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</si>
  <si>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</si>
  <si>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</si>
  <si>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</si>
  <si>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</si>
  <si>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</si>
  <si>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</si>
  <si>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</si>
  <si>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</si>
  <si>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</si>
  <si>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</si>
  <si>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</si>
  <si>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</si>
  <si>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</si>
  <si>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</si>
  <si>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</si>
  <si>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</si>
  <si>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</si>
  <si>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</si>
  <si>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</si>
  <si>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</si>
  <si>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</si>
  <si>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</si>
  <si>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</si>
  <si>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</si>
  <si>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</si>
  <si>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</si>
  <si>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</si>
  <si>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</si>
  <si>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</si>
  <si>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</si>
  <si>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</si>
  <si>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</si>
  <si>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</si>
  <si>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</si>
  <si>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</si>
  <si>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</si>
  <si>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</si>
  <si>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</si>
  <si>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</si>
  <si>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</si>
  <si>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</si>
  <si>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</si>
  <si>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</si>
  <si>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</si>
  <si>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</si>
  <si>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</si>
  <si>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</si>
  <si>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</si>
  <si>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</si>
  <si>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</si>
  <si>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</si>
  <si>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</si>
  <si>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</si>
  <si>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</si>
  <si>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</si>
  <si>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</si>
  <si>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</si>
  <si>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</si>
  <si>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</si>
  <si>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</si>
  <si>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</si>
  <si>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</si>
  <si>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</si>
  <si>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</si>
  <si>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</si>
  <si>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</si>
  <si>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</si>
  <si>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</si>
  <si>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</si>
  <si>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</si>
  <si>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</si>
  <si>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</si>
  <si>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</si>
  <si>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</si>
  <si>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</si>
  <si>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</si>
  <si>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</si>
  <si>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</si>
  <si>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</si>
  <si>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</si>
  <si>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</si>
  <si>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</si>
  <si>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</si>
  <si>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</si>
  <si>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</si>
  <si>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</si>
  <si>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</si>
  <si>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</si>
  <si>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</si>
  <si>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</si>
  <si>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</si>
  <si>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</si>
  <si>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</si>
  <si>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</si>
  <si>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</si>
  <si>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</si>
  <si>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</si>
  <si>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</si>
  <si>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</si>
  <si>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</si>
  <si>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</si>
  <si>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</si>
  <si>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</si>
  <si>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</si>
  <si>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</si>
  <si>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</si>
  <si>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</si>
  <si>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</si>
  <si>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</si>
  <si>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</si>
  <si>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</si>
  <si>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</si>
  <si>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</si>
  <si>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</si>
  <si>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</si>
  <si>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</si>
  <si>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</si>
  <si>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</si>
  <si>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</si>
  <si>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</si>
  <si>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</si>
  <si>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</si>
  <si>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</si>
  <si>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</si>
  <si>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</si>
  <si>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</si>
  <si>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</si>
  <si>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</si>
  <si>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</si>
  <si>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</si>
  <si>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</si>
  <si>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</si>
  <si>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</si>
  <si>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</si>
  <si>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</si>
  <si>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</si>
  <si>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</si>
  <si>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</si>
  <si>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</si>
  <si>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</si>
  <si>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</si>
  <si>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</si>
  <si>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</si>
  <si>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</si>
  <si>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</si>
  <si>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</si>
  <si>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</si>
  <si>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</si>
  <si>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</si>
  <si>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</si>
  <si>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</si>
  <si>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</si>
  <si>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</si>
  <si>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</si>
  <si>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</si>
  <si>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</si>
  <si>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</si>
  <si>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</si>
  <si>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</si>
  <si>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</si>
  <si>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</si>
  <si>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</si>
  <si>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</si>
  <si>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</si>
  <si>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</si>
  <si>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</si>
  <si>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</si>
  <si>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</si>
  <si>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</si>
  <si>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</si>
  <si>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</si>
  <si>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</si>
  <si>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</si>
  <si>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</si>
  <si>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</si>
  <si>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</si>
  <si>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</si>
  <si>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</si>
  <si>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</si>
  <si>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</si>
  <si>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</si>
  <si>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</si>
  <si>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</si>
  <si>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</si>
  <si>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</si>
  <si>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</si>
  <si>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</si>
  <si>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</si>
  <si>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</si>
  <si>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</si>
  <si>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</si>
  <si>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</si>
  <si>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</si>
  <si>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</si>
  <si>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</si>
  <si>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</si>
  <si>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</si>
  <si>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</si>
  <si>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</si>
  <si>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</si>
  <si>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</si>
  <si>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</si>
  <si>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</si>
  <si>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</si>
  <si>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</si>
  <si>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</si>
  <si>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</si>
  <si>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</si>
  <si>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</si>
  <si>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</si>
  <si>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</si>
  <si>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</si>
  <si>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</si>
  <si>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</si>
  <si>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</si>
  <si>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</si>
  <si>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</si>
  <si>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</si>
  <si>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</si>
  <si>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</si>
  <si>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</si>
  <si>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</si>
  <si>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</si>
  <si>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</si>
  <si>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</si>
  <si>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</si>
  <si>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</si>
  <si>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</si>
  <si>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</si>
  <si>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</si>
  <si>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</si>
  <si>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</si>
  <si>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</si>
  <si>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</si>
  <si>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</si>
  <si>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</si>
  <si>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</si>
  <si>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</si>
  <si>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</si>
  <si>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</si>
  <si>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</si>
  <si>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</si>
  <si>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</si>
  <si>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</si>
  <si>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</si>
  <si>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</si>
  <si>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</si>
  <si>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</si>
  <si>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</si>
  <si>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</si>
  <si>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</si>
  <si>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</si>
  <si>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</si>
  <si>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</si>
  <si>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</si>
  <si>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</si>
  <si>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</si>
  <si>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</si>
  <si>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</si>
  <si>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</si>
  <si>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</si>
  <si>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</si>
  <si>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</si>
  <si>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</si>
  <si>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</si>
  <si>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</si>
  <si>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</si>
  <si>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</si>
  <si>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</si>
  <si>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</si>
  <si>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</si>
  <si>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</si>
  <si>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</si>
  <si>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</si>
  <si>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</si>
  <si>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</si>
  <si>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</si>
  <si>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</si>
  <si>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</si>
  <si>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</si>
  <si>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</si>
  <si>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</si>
  <si>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</si>
  <si>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</si>
  <si>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</si>
  <si>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</si>
  <si>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</si>
  <si>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</si>
  <si>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</si>
  <si>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</si>
  <si>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</si>
  <si>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</si>
  <si>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</si>
  <si>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</si>
  <si>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</si>
  <si>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</si>
  <si>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</si>
  <si>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</si>
  <si>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</si>
  <si>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</si>
  <si>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</si>
  <si>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</si>
  <si>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</si>
  <si>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</si>
  <si>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</si>
  <si>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</si>
  <si>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</si>
  <si>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</si>
  <si>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</si>
  <si>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</si>
  <si>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</si>
  <si>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</si>
  <si>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</si>
  <si>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</si>
  <si>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</si>
  <si>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</si>
  <si>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</si>
  <si>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</si>
  <si>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</si>
  <si>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</si>
  <si>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</si>
  <si>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</si>
  <si>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</si>
  <si>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</si>
  <si>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</si>
  <si>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</si>
  <si>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</si>
  <si>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</si>
  <si>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</si>
  <si>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</si>
  <si>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</si>
  <si>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</si>
  <si>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</si>
  <si>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</si>
  <si>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</si>
  <si>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</si>
  <si>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</si>
  <si>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</si>
  <si>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</si>
  <si>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</si>
  <si>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</si>
  <si>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</si>
  <si>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</si>
  <si>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</si>
  <si>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</si>
  <si>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</si>
  <si>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</si>
  <si>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</si>
  <si>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</si>
  <si>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</si>
  <si>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</si>
  <si>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</si>
  <si>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</si>
  <si>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</si>
  <si>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</si>
  <si>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</si>
  <si>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</si>
  <si>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</si>
  <si>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</si>
  <si>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</si>
  <si>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</si>
  <si>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</si>
  <si>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</si>
  <si>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</si>
  <si>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</si>
  <si>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</si>
  <si>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</si>
  <si>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</si>
  <si>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</si>
  <si>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</si>
  <si>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</si>
  <si>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</si>
  <si>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</si>
  <si>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</si>
  <si>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</si>
  <si>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</si>
  <si>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</si>
  <si>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</si>
  <si>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</si>
  <si>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</si>
  <si>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</si>
  <si>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</si>
  <si>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</si>
  <si>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</si>
  <si>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</si>
  <si>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</si>
  <si>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</si>
  <si>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</si>
  <si>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</si>
  <si>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</si>
  <si>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</si>
  <si>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</si>
  <si>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</si>
  <si>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</si>
  <si>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</si>
  <si>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</si>
  <si>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</si>
  <si>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</si>
  <si>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</si>
  <si>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</si>
  <si>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</si>
  <si>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</si>
  <si>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</si>
  <si>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</si>
  <si>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</si>
  <si>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</si>
  <si>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</si>
  <si>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</si>
  <si>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</si>
  <si>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</si>
  <si>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</si>
  <si>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</si>
  <si>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</si>
  <si>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</si>
  <si>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</si>
  <si>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</si>
  <si>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</si>
  <si>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</si>
  <si>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</si>
  <si>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</si>
  <si>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</si>
  <si>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</si>
  <si>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</si>
  <si>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</si>
  <si>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</si>
  <si>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</si>
  <si>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</si>
  <si>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</si>
  <si>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</si>
  <si>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</si>
  <si>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</si>
  <si>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</si>
  <si>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</si>
  <si>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</si>
  <si>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</si>
  <si>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</si>
  <si>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</si>
  <si>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</si>
  <si>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</si>
  <si>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</si>
  <si>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</si>
  <si>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</si>
  <si>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</si>
  <si>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</si>
  <si>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</si>
  <si>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</si>
  <si>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</si>
  <si>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</si>
  <si>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</si>
  <si>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</si>
  <si>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</si>
  <si>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</si>
  <si>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</si>
  <si>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</si>
  <si>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</si>
  <si>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</si>
  <si>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</si>
  <si>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</si>
  <si>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</si>
  <si>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</si>
  <si>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</si>
  <si>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</si>
  <si>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</si>
  <si>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</si>
  <si>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</si>
  <si>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</si>
  <si>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</si>
  <si>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</si>
  <si>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</si>
  <si>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</si>
  <si>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</si>
  <si>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</si>
  <si>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</si>
  <si>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</si>
  <si>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</si>
  <si>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</si>
  <si>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</si>
  <si>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</si>
  <si>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</si>
  <si>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</si>
  <si>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</si>
  <si>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</si>
  <si>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</si>
  <si>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</si>
  <si>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</si>
  <si>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</si>
  <si>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</si>
  <si>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</si>
  <si>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</si>
  <si>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</si>
  <si>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</si>
  <si>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</si>
  <si>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</si>
  <si>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</si>
  <si>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</si>
  <si>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</si>
  <si>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</si>
  <si>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</si>
  <si>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</si>
  <si>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</si>
  <si>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</si>
  <si>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</si>
  <si>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</si>
  <si>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</si>
  <si>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</si>
  <si>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</si>
  <si>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</si>
  <si>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</si>
  <si>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</si>
  <si>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</si>
  <si>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</si>
  <si>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</si>
  <si>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</si>
  <si>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</si>
  <si>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</si>
  <si>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</si>
  <si>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</si>
  <si>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</si>
  <si>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</si>
  <si>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</si>
  <si>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</si>
  <si>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</si>
  <si>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</si>
  <si>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</si>
  <si>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</si>
  <si>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</si>
  <si>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</si>
  <si>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</si>
  <si>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</si>
  <si>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</si>
  <si>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</si>
  <si>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</si>
  <si>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</si>
  <si>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</si>
  <si>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</si>
  <si>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</si>
  <si>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</si>
  <si>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</si>
  <si>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</si>
  <si>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</si>
  <si>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</si>
  <si>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</si>
  <si>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</si>
  <si>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</si>
  <si>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</si>
  <si>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</si>
  <si>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</si>
  <si>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</si>
  <si>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</si>
  <si>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</si>
  <si>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</si>
  <si>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</si>
  <si>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</si>
  <si>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</si>
  <si>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</si>
  <si>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</si>
  <si>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</si>
  <si>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</si>
  <si>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</si>
  <si>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</si>
  <si>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</si>
  <si>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</si>
  <si>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</si>
  <si>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</si>
  <si>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</si>
  <si>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</si>
  <si>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</si>
  <si>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</si>
  <si>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</si>
  <si>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</si>
  <si>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</si>
  <si>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</si>
  <si>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</si>
  <si>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</si>
  <si>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</si>
  <si>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</si>
  <si>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</si>
  <si>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</si>
  <si>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</si>
  <si>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</si>
  <si>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</si>
  <si>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</si>
  <si>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</si>
  <si>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</si>
  <si>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</si>
  <si>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</si>
  <si>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</si>
  <si>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</si>
  <si>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</si>
  <si>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</si>
  <si>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</si>
  <si>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</si>
  <si>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</si>
  <si>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</si>
  <si>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</si>
  <si>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</si>
  <si>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</si>
  <si>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</si>
  <si>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</si>
  <si>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</si>
  <si>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</si>
  <si>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</si>
  <si>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</si>
  <si>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</si>
  <si>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</si>
  <si>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</si>
  <si>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</si>
  <si>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</si>
  <si>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</si>
  <si>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</si>
  <si>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</si>
  <si>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</si>
  <si>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</si>
  <si>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</si>
  <si>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</si>
  <si>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</si>
  <si>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</si>
  <si>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</si>
  <si>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</si>
  <si>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</si>
  <si>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</si>
  <si>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</si>
  <si>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</si>
  <si>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</si>
  <si>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</si>
  <si>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</si>
  <si>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</si>
  <si>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</si>
  <si>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</si>
  <si>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</si>
  <si>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</si>
  <si>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</si>
  <si>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</si>
  <si>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</si>
  <si>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</si>
  <si>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</si>
  <si>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</si>
  <si>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</si>
  <si>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</si>
  <si>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</si>
  <si>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</si>
  <si>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</si>
  <si>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</si>
  <si>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</si>
  <si>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</si>
  <si>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</si>
  <si>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</si>
  <si>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</si>
  <si>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</si>
  <si>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</si>
  <si>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</si>
  <si>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</si>
  <si>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</si>
  <si>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</si>
  <si>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</si>
  <si>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</si>
  <si>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</si>
  <si>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</si>
  <si>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</si>
  <si>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</si>
  <si>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</si>
  <si>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</si>
  <si>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</si>
  <si>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</si>
  <si>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</si>
  <si>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</si>
  <si>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</si>
  <si>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</si>
  <si>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</si>
  <si>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</si>
  <si>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</si>
  <si>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</si>
  <si>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</si>
  <si>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</si>
  <si>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</si>
  <si>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</si>
  <si>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</si>
  <si>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</si>
  <si>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</si>
  <si>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</si>
  <si>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</si>
  <si>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</si>
  <si>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</si>
  <si>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</si>
  <si>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</si>
  <si>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</si>
  <si>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</si>
  <si>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</si>
  <si>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</si>
  <si>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</si>
  <si>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</si>
  <si>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</si>
  <si>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</si>
  <si>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</si>
  <si>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</si>
  <si>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</si>
  <si>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</si>
  <si>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</si>
  <si>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</si>
  <si>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</si>
  <si>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</si>
  <si>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</si>
  <si>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</si>
  <si>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</si>
  <si>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</si>
  <si>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</si>
  <si>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</si>
  <si>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</si>
  <si>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</si>
  <si>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</si>
  <si>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</si>
  <si>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</si>
  <si>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</si>
  <si>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</si>
  <si>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</si>
  <si>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</si>
  <si>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</si>
  <si>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</si>
  <si>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</si>
  <si>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</si>
  <si>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</si>
  <si>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</si>
  <si>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</si>
  <si>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</si>
  <si>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</si>
  <si>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</si>
  <si>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</si>
  <si>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</si>
  <si>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</si>
  <si>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</si>
  <si>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</si>
  <si>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</si>
  <si>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</si>
  <si>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</si>
  <si>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</si>
  <si>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</si>
  <si>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</si>
  <si>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</si>
  <si>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</si>
  <si>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</si>
  <si>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</si>
  <si>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</si>
  <si>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</si>
  <si>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</si>
  <si>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</si>
  <si>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</si>
  <si>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</si>
  <si>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</si>
  <si>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</si>
  <si>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</si>
  <si>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</si>
  <si>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</si>
  <si>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</si>
  <si>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</si>
  <si>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</si>
  <si>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</si>
  <si>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</si>
  <si>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</si>
  <si>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</si>
  <si>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</si>
  <si>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</si>
  <si>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</si>
  <si>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</si>
  <si>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</si>
  <si>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</si>
  <si>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</si>
  <si>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</si>
  <si>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</si>
  <si>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</si>
  <si>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</si>
  <si>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</si>
  <si>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</si>
  <si>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</si>
  <si>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</si>
  <si>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</si>
  <si>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</si>
  <si>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</si>
  <si>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</si>
  <si>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</si>
  <si>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</si>
  <si>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</si>
  <si>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</si>
  <si>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</si>
  <si>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</si>
  <si>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</si>
  <si>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</si>
  <si>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</si>
  <si>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</si>
  <si>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</si>
  <si>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</si>
  <si>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</si>
  <si>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</si>
  <si>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</si>
  <si>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</si>
  <si>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</si>
  <si>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</si>
  <si>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</si>
  <si>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</si>
  <si>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</si>
  <si>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</si>
  <si>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</si>
  <si>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</si>
  <si>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</si>
  <si>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</si>
  <si>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</si>
  <si>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</si>
  <si>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</si>
  <si>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</si>
  <si>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</si>
  <si>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</si>
  <si>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</si>
  <si>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</si>
  <si>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</si>
  <si>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</si>
  <si>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</si>
  <si>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</si>
  <si>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</si>
  <si>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</si>
  <si>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</si>
  <si>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</si>
  <si>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</si>
  <si>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</si>
  <si>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</si>
  <si>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</si>
  <si>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</si>
  <si>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</si>
  <si>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</si>
  <si>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</si>
  <si>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</si>
  <si>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</si>
  <si>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</si>
  <si>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</si>
  <si>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</si>
  <si>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</si>
  <si>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</si>
  <si>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</si>
  <si>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</si>
  <si>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</si>
  <si>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</si>
  <si>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</si>
  <si>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</si>
  <si>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</si>
  <si>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</si>
  <si>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</si>
  <si>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</si>
  <si>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</si>
  <si>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</si>
  <si>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</si>
  <si>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</si>
  <si>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</si>
  <si>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</si>
  <si>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</si>
  <si>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</si>
  <si>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</si>
  <si>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</si>
  <si>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</si>
  <si>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</si>
  <si>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</si>
  <si>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</si>
  <si>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</si>
  <si>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</si>
  <si>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</si>
  <si>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</si>
  <si>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</si>
  <si>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</si>
  <si>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</si>
  <si>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</si>
  <si>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</si>
  <si>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</si>
  <si>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</si>
  <si>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</si>
  <si>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</si>
  <si>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</si>
  <si>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</si>
  <si>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</si>
  <si>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</si>
  <si>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</si>
  <si>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</si>
  <si>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</si>
  <si>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</si>
  <si>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</si>
  <si>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</si>
  <si>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</si>
  <si>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</si>
  <si>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</si>
  <si>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</si>
  <si>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</si>
  <si>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</si>
  <si>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</si>
  <si>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</si>
  <si>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</si>
  <si>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</si>
  <si>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</si>
  <si>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</si>
  <si>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</si>
  <si>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</si>
  <si>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</si>
  <si>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</si>
  <si>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</si>
  <si>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</si>
  <si>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</si>
  <si>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</si>
  <si>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</si>
  <si>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</si>
  <si>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</si>
  <si>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</si>
  <si>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</si>
  <si>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</si>
  <si>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</si>
  <si>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</si>
  <si>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</si>
  <si>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</si>
  <si>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</si>
  <si>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</si>
  <si>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</si>
  <si>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</si>
  <si>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</si>
  <si>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</si>
  <si>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</si>
  <si>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</si>
  <si>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</si>
  <si>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</si>
  <si>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</si>
  <si>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</si>
  <si>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</si>
  <si>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</si>
  <si>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</si>
  <si>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</si>
  <si>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</si>
  <si>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</si>
  <si>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</si>
  <si>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</si>
  <si>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</si>
  <si>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</si>
  <si>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</si>
  <si>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</si>
  <si>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</si>
  <si>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</si>
  <si>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</si>
  <si>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</si>
  <si>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</si>
  <si>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</si>
  <si>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</si>
  <si>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</si>
  <si>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</si>
  <si>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</si>
  <si>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</si>
  <si>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</si>
  <si>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</si>
  <si>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</si>
  <si>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</si>
  <si>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</si>
  <si>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</si>
  <si>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</si>
  <si>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</si>
  <si>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</si>
  <si>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</si>
  <si>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</si>
  <si>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</si>
  <si>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</si>
  <si>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</si>
  <si>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</si>
  <si>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</si>
  <si>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</si>
  <si>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</si>
  <si>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</si>
  <si>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</si>
  <si>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</si>
  <si>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</si>
  <si>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</si>
  <si>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</si>
  <si>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</si>
  <si>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</si>
  <si>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</si>
  <si>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</si>
  <si>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</si>
  <si>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</si>
  <si>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</si>
  <si>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</si>
  <si>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</si>
  <si>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</si>
  <si>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</si>
  <si>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</si>
  <si>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</si>
  <si>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</si>
  <si>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</si>
  <si>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</si>
  <si>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</si>
  <si>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</si>
  <si>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</si>
  <si>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</si>
  <si>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</si>
  <si>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</si>
  <si>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</si>
  <si>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</si>
  <si>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</si>
  <si>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</si>
  <si>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</si>
  <si>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</si>
  <si>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</si>
  <si>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</si>
  <si>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</si>
  <si>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</si>
  <si>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</si>
  <si>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</si>
  <si>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</si>
  <si>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</si>
  <si>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</si>
  <si>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</si>
  <si>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</si>
  <si>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</si>
  <si>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</si>
  <si>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</si>
  <si>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</si>
  <si>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</si>
  <si>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</si>
  <si>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</si>
  <si>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</si>
  <si>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</si>
  <si>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</si>
  <si>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</si>
  <si>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</si>
  <si>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</si>
  <si>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</si>
  <si>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</si>
  <si>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</si>
  <si>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</si>
  <si>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</si>
  <si>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</si>
  <si>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</si>
  <si>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</si>
  <si>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</si>
  <si>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</si>
  <si>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</si>
  <si>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</si>
  <si>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</si>
  <si>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</si>
  <si>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</si>
  <si>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</si>
  <si>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</si>
  <si>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</si>
  <si>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</si>
  <si>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</si>
  <si>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</si>
  <si>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</si>
  <si>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</si>
  <si>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</si>
  <si>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</si>
  <si>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</si>
  <si>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</si>
  <si>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</si>
  <si>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</si>
  <si>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</si>
  <si>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</si>
  <si>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</si>
  <si>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</si>
  <si>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</si>
  <si>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</si>
  <si>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</si>
  <si>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</si>
  <si>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</si>
  <si>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</si>
  <si>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</si>
  <si>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</si>
  <si>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</si>
  <si>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</si>
  <si>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</si>
  <si>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</si>
  <si>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</si>
  <si>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</si>
  <si>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</si>
  <si>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</si>
  <si>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</si>
  <si>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</si>
  <si>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</si>
  <si>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</si>
  <si>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</si>
  <si>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</si>
  <si>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</si>
  <si>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</si>
  <si>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</si>
  <si>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</si>
  <si>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</si>
  <si>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</si>
  <si>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</si>
  <si>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</si>
  <si>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</si>
  <si>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</si>
  <si>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</si>
  <si>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</si>
  <si>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</si>
  <si>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</si>
  <si>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</si>
  <si>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</si>
  <si>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</si>
  <si>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</si>
  <si>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</si>
  <si>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</si>
  <si>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</si>
  <si>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</si>
  <si>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</si>
  <si>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</si>
  <si>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</si>
  <si>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</si>
  <si>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</si>
  <si>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</si>
  <si>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</si>
  <si>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</si>
  <si>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</si>
  <si>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</si>
  <si>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</si>
  <si>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</si>
  <si>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</si>
  <si>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</si>
  <si>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</si>
  <si>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</si>
  <si>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</si>
  <si>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</si>
  <si>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</si>
  <si>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</si>
  <si>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</si>
  <si>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</si>
  <si>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</si>
  <si>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</si>
  <si>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</si>
  <si>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</si>
  <si>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</si>
  <si>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</si>
  <si>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</si>
  <si>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</si>
  <si>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</si>
  <si>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</si>
  <si>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</si>
  <si>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</si>
  <si>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</si>
  <si>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</si>
  <si>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</si>
  <si>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</si>
  <si>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</si>
  <si>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</si>
  <si>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</si>
  <si>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</si>
  <si>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</si>
  <si>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</si>
  <si>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</si>
  <si>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</si>
  <si>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</si>
  <si>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</si>
  <si>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</si>
  <si>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</si>
  <si>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</si>
  <si>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</si>
  <si>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</si>
  <si>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</si>
  <si>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</si>
  <si>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</si>
  <si>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</si>
  <si>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</si>
  <si>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</si>
  <si>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</si>
  <si>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</si>
  <si>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</si>
  <si>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</si>
  <si>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</si>
  <si>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</si>
  <si>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</si>
  <si>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</si>
  <si>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</si>
  <si>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</si>
  <si>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</si>
  <si>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</si>
  <si>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</si>
  <si>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</si>
  <si>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</si>
  <si>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</si>
  <si>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</si>
  <si>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</si>
  <si>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</si>
  <si>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</si>
  <si>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</si>
  <si>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</si>
  <si>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</si>
  <si>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</si>
  <si>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</si>
  <si>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</si>
  <si>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</si>
  <si>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</si>
  <si>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</si>
  <si>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</si>
  <si>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</si>
  <si>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</si>
  <si>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</si>
  <si>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</si>
  <si>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</si>
  <si>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</si>
  <si>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</si>
  <si>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</si>
  <si>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</si>
  <si>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</si>
  <si>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</si>
  <si>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</si>
  <si>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</si>
  <si>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</si>
  <si>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</si>
  <si>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</si>
  <si>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</si>
  <si>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</si>
  <si>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</si>
  <si>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</si>
  <si>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</si>
  <si>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</si>
  <si>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</si>
  <si>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</si>
  <si>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</si>
  <si>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</si>
  <si>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</si>
  <si>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</si>
  <si>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</si>
  <si>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</si>
  <si>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</si>
  <si>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</si>
  <si>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</si>
  <si>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</si>
  <si>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</si>
  <si>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</si>
  <si>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</si>
  <si>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</si>
  <si>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</si>
  <si>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</si>
  <si>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</si>
  <si>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</si>
  <si>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</si>
  <si>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</si>
  <si>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</si>
  <si>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</si>
  <si>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</si>
  <si>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</si>
  <si>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</si>
  <si>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</si>
  <si>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</si>
  <si>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</si>
  <si>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</si>
  <si>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</si>
  <si>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</si>
  <si>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</si>
  <si>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</si>
  <si>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</si>
  <si>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</si>
  <si>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</si>
  <si>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</si>
  <si>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</si>
  <si>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</si>
  <si>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</si>
  <si>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</si>
  <si>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</si>
  <si>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</si>
  <si>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</si>
  <si>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</si>
  <si>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</si>
  <si>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</si>
  <si>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</si>
  <si>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</si>
  <si>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</si>
  <si>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</si>
  <si>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</si>
  <si>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</si>
  <si>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</si>
  <si>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</si>
  <si>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</si>
  <si>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</si>
  <si>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</si>
  <si>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</si>
  <si>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</si>
  <si>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</si>
  <si>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</si>
  <si>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</si>
  <si>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</si>
  <si>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</si>
  <si>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</si>
  <si>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</si>
  <si>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</si>
  <si>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</si>
  <si>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</si>
  <si>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</si>
  <si>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</si>
  <si>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</si>
  <si>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</si>
  <si>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</si>
  <si>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</si>
  <si>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</si>
  <si>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</si>
  <si>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</si>
  <si>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</si>
  <si>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</si>
  <si>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</si>
  <si>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</si>
  <si>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</si>
  <si>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</si>
  <si>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</si>
  <si>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</si>
  <si>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</si>
  <si>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</si>
  <si>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</si>
  <si>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</si>
  <si>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</si>
  <si>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</si>
  <si>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</si>
  <si>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</si>
  <si>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</si>
  <si>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</si>
  <si>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</si>
  <si>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</si>
  <si>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</si>
  <si>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</si>
  <si>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</si>
  <si>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</si>
  <si>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</si>
  <si>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</si>
  <si>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</si>
  <si>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</si>
  <si>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</si>
  <si>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</si>
  <si>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</si>
  <si>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</si>
  <si>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</si>
  <si>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</si>
  <si>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</si>
  <si>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</si>
  <si>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</si>
  <si>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</si>
  <si>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</si>
  <si>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</si>
  <si>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</si>
  <si>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</si>
  <si>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</si>
  <si>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</si>
  <si>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</si>
  <si>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</si>
  <si>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</si>
  <si>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</si>
  <si>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</si>
  <si>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</si>
  <si>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</si>
  <si>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</si>
  <si>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</si>
  <si>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</si>
  <si>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</si>
  <si>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</si>
  <si>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</si>
  <si>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</si>
  <si>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</si>
  <si>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</si>
  <si>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</si>
  <si>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</si>
  <si>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</si>
  <si>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</si>
  <si>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</si>
  <si>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</si>
  <si>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</si>
  <si>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</si>
  <si>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</si>
  <si>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</si>
  <si>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</si>
  <si>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</si>
  <si>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</si>
  <si>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</si>
  <si>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</si>
  <si>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</si>
  <si>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</si>
  <si>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</si>
  <si>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</si>
  <si>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</si>
  <si>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</si>
  <si>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</si>
  <si>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</si>
  <si>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</si>
  <si>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</si>
  <si>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</si>
  <si>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</si>
  <si>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</si>
  <si>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</si>
  <si>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</si>
  <si>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</si>
  <si>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</si>
  <si>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</si>
  <si>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</si>
  <si>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</si>
  <si>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</si>
  <si>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</si>
  <si>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</si>
  <si>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</si>
  <si>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</si>
  <si>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</si>
  <si>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</si>
  <si>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</si>
  <si>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</si>
  <si>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</si>
  <si>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</si>
  <si>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</si>
  <si>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</si>
  <si>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</si>
  <si>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</si>
  <si>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</si>
  <si>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</si>
  <si>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</si>
  <si>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</si>
  <si>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</si>
  <si>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</si>
  <si>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</si>
  <si>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</si>
  <si>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</si>
  <si>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</si>
  <si>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</si>
  <si>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</si>
  <si>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</si>
  <si>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</si>
  <si>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</si>
  <si>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</si>
  <si>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</si>
  <si>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</si>
  <si>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</si>
  <si>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</si>
  <si>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</si>
  <si>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</si>
  <si>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</si>
  <si>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</si>
  <si>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</si>
  <si>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</si>
  <si>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</si>
  <si>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</si>
  <si>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</si>
  <si>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</si>
  <si>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</si>
  <si>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</si>
  <si>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</si>
  <si>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</si>
  <si>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</si>
  <si>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</si>
  <si>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</si>
  <si>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</si>
  <si>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</si>
  <si>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</si>
  <si>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</si>
  <si>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</si>
  <si>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</si>
  <si>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</si>
  <si>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</si>
  <si>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</si>
  <si>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</si>
  <si>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</si>
  <si>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</si>
  <si>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</si>
  <si>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</si>
  <si>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</si>
  <si>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</si>
  <si>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</si>
  <si>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</si>
  <si>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</si>
  <si>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</si>
  <si>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</si>
  <si>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</si>
  <si>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</si>
  <si>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</si>
  <si>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</si>
  <si>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</si>
  <si>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</si>
  <si>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</si>
  <si>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</si>
  <si>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</si>
  <si>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</si>
  <si>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</si>
  <si>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</si>
  <si>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</si>
  <si>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</si>
  <si>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</si>
  <si>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</si>
  <si>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</si>
  <si>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</si>
  <si>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</si>
  <si>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</si>
  <si>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</si>
  <si>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</si>
  <si>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</si>
  <si>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</si>
  <si>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</si>
  <si>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</si>
  <si>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</si>
  <si>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</si>
  <si>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</si>
  <si>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</si>
  <si>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</si>
  <si>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</si>
  <si>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</si>
  <si>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</si>
  <si>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</si>
  <si>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</si>
  <si>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</si>
  <si>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</si>
  <si>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</si>
  <si>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</si>
  <si>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</si>
  <si>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</si>
  <si>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</si>
  <si>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</si>
  <si>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</si>
  <si>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</si>
  <si>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</si>
  <si>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</si>
  <si>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</si>
  <si>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</si>
  <si>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</si>
  <si>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</si>
  <si>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</si>
  <si>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</si>
  <si>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</si>
  <si>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</si>
  <si>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</si>
  <si>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</si>
  <si>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</si>
  <si>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</si>
  <si>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</si>
  <si>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</si>
  <si>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</si>
  <si>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</si>
  <si>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</si>
  <si>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</si>
  <si>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</si>
  <si>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</si>
  <si>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</si>
  <si>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</si>
  <si>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</si>
  <si>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</si>
  <si>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</si>
  <si>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</si>
  <si>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</si>
  <si>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</si>
  <si>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</si>
  <si>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</si>
  <si>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</si>
  <si>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</si>
  <si>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</si>
  <si>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</si>
  <si>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</si>
  <si>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</si>
  <si>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</si>
  <si>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</si>
  <si>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</si>
  <si>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</si>
  <si>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</si>
  <si>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</si>
  <si>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</si>
  <si>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</si>
  <si>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</si>
  <si>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</si>
  <si>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</si>
  <si>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</si>
  <si>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</si>
  <si>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</si>
  <si>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</si>
  <si>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</si>
  <si>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</si>
  <si>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</si>
  <si>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</si>
  <si>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</si>
  <si>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</si>
  <si>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</si>
  <si>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</si>
  <si>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</si>
  <si>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</si>
  <si>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</si>
  <si>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</si>
  <si>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</si>
  <si>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</si>
  <si>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</si>
  <si>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</si>
  <si>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</si>
  <si>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</si>
  <si>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</si>
  <si>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</si>
  <si>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</si>
  <si>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</si>
  <si>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</si>
  <si>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</si>
  <si>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</si>
  <si>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</si>
  <si>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</si>
  <si>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</si>
  <si>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</si>
  <si>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</si>
  <si>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</si>
  <si>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</si>
  <si>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</si>
  <si>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</si>
  <si>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</si>
  <si>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</si>
  <si>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</si>
  <si>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</si>
  <si>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</si>
  <si>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</si>
  <si>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</si>
  <si>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</si>
  <si>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</si>
  <si>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</si>
  <si>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</si>
  <si>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</si>
  <si>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</si>
  <si>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</si>
  <si>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</si>
  <si>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</si>
  <si>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</si>
  <si>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</si>
  <si>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</si>
  <si>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</si>
  <si>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</si>
  <si>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</si>
  <si>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</si>
  <si>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</si>
  <si>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</si>
  <si>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</si>
  <si>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</si>
  <si>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</si>
  <si>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</si>
  <si>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</si>
  <si>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</si>
  <si>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</si>
  <si>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</si>
  <si>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</si>
  <si>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</si>
  <si>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</si>
  <si>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</si>
  <si>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</si>
  <si>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</si>
  <si>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</si>
  <si>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</si>
  <si>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</si>
  <si>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</si>
  <si>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</si>
  <si>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</si>
  <si>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</si>
  <si>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</si>
  <si>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</si>
  <si>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</si>
  <si>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</si>
  <si>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</si>
  <si>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</si>
  <si>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</si>
  <si>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</si>
  <si>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</si>
  <si>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</si>
  <si>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</si>
  <si>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</si>
  <si>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</si>
  <si>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</si>
  <si>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</si>
  <si>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</si>
  <si>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</si>
  <si>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</si>
  <si>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</si>
  <si>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</si>
  <si>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</si>
  <si>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</si>
  <si>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</si>
  <si>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</si>
  <si>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</si>
  <si>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</si>
  <si>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</si>
  <si>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</si>
  <si>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</si>
  <si>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</si>
  <si>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</si>
  <si>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</si>
  <si>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</si>
  <si>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</si>
  <si>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</si>
  <si>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</si>
  <si>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</si>
  <si>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</si>
  <si>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</si>
  <si>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</si>
  <si>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</si>
  <si>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</si>
  <si>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</si>
  <si>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</si>
  <si>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</si>
  <si>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</si>
  <si>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</si>
  <si>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</si>
  <si>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</si>
  <si>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</si>
  <si>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</si>
  <si>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</si>
  <si>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</si>
  <si>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</si>
  <si>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</si>
  <si>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</si>
  <si>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</si>
  <si>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</si>
  <si>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</si>
  <si>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</si>
  <si>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</si>
  <si>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</si>
  <si>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</si>
  <si>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</si>
  <si>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</si>
  <si>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</si>
  <si>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</si>
  <si>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</si>
  <si>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</si>
  <si>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</si>
  <si>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</si>
  <si>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</si>
  <si>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</si>
  <si>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</si>
  <si>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</si>
  <si>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</si>
  <si>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</si>
  <si>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</si>
  <si>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</si>
  <si>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</si>
  <si>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</si>
  <si>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</si>
  <si>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</si>
  <si>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</si>
  <si>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</si>
  <si>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</si>
  <si>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</si>
  <si>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</si>
  <si>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</si>
  <si>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</si>
  <si>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</si>
  <si>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</si>
  <si>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</si>
  <si>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</si>
  <si>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</si>
  <si>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</si>
  <si>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</si>
  <si>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</si>
  <si>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</si>
  <si>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</si>
  <si>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</si>
  <si>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</si>
  <si>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</si>
  <si>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</si>
  <si>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</si>
  <si>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</si>
  <si>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</si>
  <si>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</si>
  <si>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</si>
  <si>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</si>
  <si>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</si>
  <si>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</si>
  <si>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</si>
  <si>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</si>
  <si>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</si>
  <si>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</si>
  <si>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</si>
  <si>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</si>
  <si>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</si>
  <si>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</si>
  <si>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</si>
  <si>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</si>
  <si>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</si>
  <si>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</si>
  <si>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</si>
  <si>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</si>
  <si>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</si>
  <si>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</si>
  <si>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</si>
  <si>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</si>
  <si>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</si>
  <si>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</si>
  <si>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</si>
  <si>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</si>
  <si>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</si>
  <si>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</si>
  <si>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</si>
  <si>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</si>
  <si>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</si>
  <si>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</si>
  <si>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</si>
  <si>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</si>
  <si>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</si>
  <si>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</si>
  <si>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</si>
  <si>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</si>
  <si>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</si>
  <si>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</si>
  <si>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</si>
  <si>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</si>
  <si>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</si>
  <si>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</si>
  <si>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</si>
  <si>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</si>
  <si>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</si>
  <si>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</si>
  <si>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</si>
  <si>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</si>
  <si>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</si>
  <si>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</si>
  <si>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</si>
  <si>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</si>
  <si>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</si>
  <si>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</si>
  <si>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</si>
  <si>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</si>
  <si>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</si>
  <si>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</si>
  <si>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</si>
  <si>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</si>
  <si>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</si>
  <si>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</si>
  <si>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</si>
  <si>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</si>
  <si>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</si>
  <si>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</si>
  <si>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</si>
  <si>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</si>
  <si>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</si>
  <si>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</si>
  <si>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</si>
  <si>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</si>
  <si>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</si>
  <si>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</si>
  <si>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</si>
  <si>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</si>
  <si>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</si>
  <si>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</si>
  <si>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</si>
  <si>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</si>
  <si>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</si>
  <si>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</si>
  <si>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</si>
  <si>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</si>
  <si>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</si>
  <si>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</si>
  <si>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</si>
  <si>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</si>
  <si>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</si>
  <si>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</si>
  <si>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</si>
  <si>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</si>
  <si>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</si>
  <si>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</si>
  <si>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</si>
  <si>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</si>
  <si>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</si>
  <si>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</si>
  <si>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</si>
  <si>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</si>
  <si>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</si>
  <si>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</si>
  <si>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</si>
  <si>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</si>
  <si>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</si>
  <si>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</si>
  <si>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</si>
  <si>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</si>
  <si>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</si>
  <si>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</si>
  <si>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</si>
  <si>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</si>
  <si>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</si>
  <si>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</si>
  <si>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</si>
  <si>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</si>
  <si>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</si>
  <si>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</si>
  <si>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</si>
  <si>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</si>
  <si>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</si>
  <si>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</si>
  <si>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</si>
  <si>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</si>
  <si>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</si>
  <si>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</si>
  <si>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</si>
  <si>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</si>
  <si>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</si>
  <si>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</si>
  <si>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</si>
  <si>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</si>
  <si>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</si>
  <si>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</si>
  <si>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</si>
  <si>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</si>
  <si>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</si>
  <si>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</si>
  <si>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</si>
  <si>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</si>
  <si>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</si>
  <si>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</si>
  <si>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</si>
  <si>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</si>
  <si>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</si>
  <si>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</si>
  <si>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</si>
  <si>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</si>
  <si>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</si>
  <si>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</si>
  <si>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</si>
  <si>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</si>
  <si>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</si>
  <si>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</si>
  <si>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</si>
  <si>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</si>
  <si>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</si>
  <si>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</si>
  <si>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</si>
  <si>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</si>
  <si>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</si>
  <si>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</si>
  <si>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</si>
  <si>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</si>
  <si>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</si>
  <si>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</si>
  <si>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</si>
  <si>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</si>
  <si>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</si>
  <si>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</si>
  <si>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</si>
  <si>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</si>
  <si>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</si>
  <si>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</si>
  <si>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</si>
  <si>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</si>
  <si>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</si>
  <si>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</si>
  <si>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</si>
  <si>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</si>
  <si>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</si>
  <si>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</si>
  <si>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</si>
  <si>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</si>
  <si>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</si>
  <si>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</si>
  <si>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</si>
  <si>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</si>
  <si>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</si>
  <si>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</si>
  <si>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</si>
  <si>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</si>
  <si>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</si>
  <si>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</si>
  <si>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</si>
  <si>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</si>
  <si>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</si>
  <si>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</si>
  <si>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</si>
  <si>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</si>
  <si>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</si>
  <si>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</si>
  <si>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</si>
  <si>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</si>
  <si>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</si>
  <si>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</si>
  <si>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</si>
  <si>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</si>
  <si>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</si>
  <si>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</si>
  <si>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</si>
  <si>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</si>
  <si>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</si>
  <si>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</si>
  <si>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</si>
  <si>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</si>
  <si>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</si>
  <si>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</si>
  <si>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</si>
  <si>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</si>
  <si>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</si>
  <si>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</si>
  <si>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</si>
  <si>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</si>
  <si>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</si>
  <si>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</si>
  <si>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</si>
  <si>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</si>
  <si>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</si>
  <si>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</si>
  <si>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</si>
  <si>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</si>
  <si>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</si>
  <si>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</si>
  <si>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</si>
  <si>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</si>
  <si>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</si>
  <si>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</si>
  <si>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</si>
  <si>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</si>
  <si>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</si>
  <si>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</si>
  <si>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</si>
  <si>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</si>
  <si>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</si>
  <si>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</si>
  <si>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</si>
  <si>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</si>
  <si>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</si>
  <si>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</si>
  <si>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</si>
  <si>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</si>
  <si>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</si>
  <si>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</si>
  <si>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</si>
  <si>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</si>
  <si>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</si>
  <si>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</si>
  <si>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</si>
  <si>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</si>
  <si>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</si>
  <si>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</si>
  <si>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</si>
  <si>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</si>
  <si>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</si>
  <si>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</si>
  <si>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</si>
  <si>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</si>
  <si>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</si>
  <si>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</si>
  <si>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</si>
  <si>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</si>
  <si>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</si>
  <si>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</si>
  <si>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</si>
  <si>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</si>
  <si>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</si>
  <si>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</si>
  <si>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</si>
  <si>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</si>
  <si>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</si>
  <si>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</si>
  <si>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</si>
  <si>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</si>
  <si>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</si>
  <si>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</si>
  <si>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</si>
  <si>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</si>
  <si>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</si>
  <si>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</si>
  <si>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</si>
  <si>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</si>
  <si>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</si>
  <si>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</si>
  <si>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</si>
  <si>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</si>
  <si>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</si>
  <si>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</si>
  <si>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</si>
  <si>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</si>
  <si>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</si>
  <si>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</si>
  <si>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</si>
  <si>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</si>
  <si>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</si>
  <si>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</si>
  <si>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</si>
  <si>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</si>
  <si>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</si>
  <si>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</si>
  <si>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</si>
  <si>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</si>
  <si>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</si>
  <si>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</si>
  <si>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</si>
  <si>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</si>
  <si>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</si>
  <si>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</si>
  <si>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</si>
  <si>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</si>
  <si>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</si>
  <si>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</si>
  <si>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</si>
  <si>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</si>
  <si>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</si>
  <si>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</si>
  <si>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</si>
  <si>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</si>
  <si>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</si>
  <si>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</si>
  <si>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</si>
  <si>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</si>
  <si>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</si>
  <si>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</si>
  <si>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</si>
  <si>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</si>
  <si>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</si>
  <si>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</si>
  <si>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</si>
  <si>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</si>
  <si>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</si>
  <si>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</si>
  <si>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</si>
  <si>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</si>
  <si>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</si>
  <si>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</si>
  <si>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</si>
  <si>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</si>
  <si>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</si>
  <si>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</si>
  <si>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</si>
  <si>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</si>
  <si>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</si>
  <si>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</si>
  <si>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</si>
  <si>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</si>
  <si>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</si>
  <si>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</si>
  <si>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</si>
  <si>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</si>
  <si>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</si>
  <si>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</si>
  <si>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</si>
  <si>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</si>
  <si>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</si>
  <si>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</si>
  <si>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</si>
  <si>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</si>
  <si>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</si>
  <si>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</si>
  <si>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</si>
  <si>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</si>
  <si>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</si>
  <si>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</si>
  <si>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</si>
  <si>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</si>
  <si>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</si>
  <si>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</si>
  <si>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</si>
  <si>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</si>
  <si>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</si>
  <si>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</si>
  <si>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</si>
  <si>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</si>
  <si>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</si>
  <si>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</si>
  <si>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</si>
  <si>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</si>
  <si>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</si>
  <si>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</si>
  <si>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</si>
  <si>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</si>
  <si>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</si>
  <si>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</si>
  <si>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</si>
  <si>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</si>
  <si>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</si>
  <si>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</si>
  <si>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</si>
  <si>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</si>
  <si>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</si>
  <si>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</si>
  <si>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</si>
  <si>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</si>
  <si>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</si>
  <si>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</si>
  <si>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</si>
  <si>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</si>
  <si>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</si>
  <si>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</si>
  <si>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</si>
  <si>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</si>
  <si>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</si>
  <si>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</si>
  <si>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</si>
  <si>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</si>
  <si>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</si>
  <si>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</si>
  <si>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</si>
  <si>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</si>
  <si>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</si>
  <si>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</si>
  <si>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</si>
  <si>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</si>
  <si>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</si>
  <si>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</si>
  <si>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</si>
  <si>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</si>
  <si>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</si>
  <si>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</si>
  <si>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</si>
  <si>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</si>
  <si>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</si>
  <si>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</si>
  <si>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</si>
  <si>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</si>
  <si>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</si>
  <si>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</si>
  <si>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</si>
  <si>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</si>
  <si>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</si>
  <si>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</si>
  <si>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</si>
  <si>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</si>
  <si>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</si>
  <si>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</si>
  <si>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</si>
  <si>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</si>
  <si>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</si>
  <si>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</si>
  <si>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</si>
  <si>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</si>
  <si>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</si>
  <si>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</si>
  <si>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</si>
  <si>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</si>
  <si>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</si>
  <si>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</si>
  <si>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</si>
  <si>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</si>
  <si>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</si>
  <si>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</si>
  <si>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</si>
  <si>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</si>
  <si>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</si>
  <si>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</si>
  <si>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</si>
  <si>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</si>
  <si>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</si>
  <si>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</si>
  <si>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</si>
  <si>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</si>
  <si>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</si>
  <si>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</si>
  <si>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</si>
  <si>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</si>
  <si>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</si>
  <si>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</si>
  <si>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</si>
  <si>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</si>
  <si>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</si>
  <si>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</si>
  <si>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</si>
  <si>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</si>
  <si>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</si>
  <si>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</si>
  <si>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</si>
  <si>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</si>
  <si>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</si>
  <si>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</si>
  <si>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</si>
  <si>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</si>
  <si>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</si>
  <si>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</si>
  <si>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</si>
  <si>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</si>
  <si>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</si>
  <si>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</si>
  <si>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</si>
  <si>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</si>
  <si>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</si>
  <si>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</si>
  <si>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</si>
  <si>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</si>
  <si>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</si>
  <si>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</si>
  <si>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</si>
  <si>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</si>
  <si>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</si>
  <si>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</si>
  <si>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</si>
  <si>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</si>
  <si>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</si>
  <si>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</si>
  <si>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</si>
  <si>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</si>
  <si>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</si>
  <si>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</si>
  <si>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</si>
  <si>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</si>
  <si>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</si>
  <si>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</si>
  <si>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</si>
  <si>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</si>
  <si>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</si>
  <si>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</si>
  <si>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</si>
  <si>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</si>
  <si>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</si>
  <si>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</si>
  <si>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</si>
  <si>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</si>
  <si>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</si>
  <si>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</si>
  <si>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</si>
  <si>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</si>
  <si>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</si>
  <si>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</si>
  <si>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</si>
  <si>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</si>
  <si>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</si>
  <si>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</si>
  <si>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</si>
  <si>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</si>
  <si>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</si>
  <si>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</si>
  <si>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</si>
  <si>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</si>
  <si>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</si>
  <si>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</si>
  <si>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</si>
  <si>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</si>
  <si>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</si>
  <si>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</si>
  <si>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</si>
  <si>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</si>
  <si>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</si>
  <si>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</si>
  <si>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</si>
  <si>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</si>
  <si>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</si>
  <si>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</si>
  <si>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</si>
  <si>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</si>
  <si>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</si>
  <si>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</si>
  <si>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</si>
  <si>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</si>
  <si>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</si>
  <si>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</si>
  <si>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</si>
  <si>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</si>
  <si>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</si>
  <si>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</si>
  <si>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</si>
  <si>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</si>
  <si>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</si>
  <si>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</si>
  <si>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</si>
  <si>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</si>
  <si>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</si>
  <si>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</si>
  <si>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</si>
  <si>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</si>
  <si>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</si>
  <si>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</si>
  <si>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</si>
  <si>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</si>
  <si>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</si>
  <si>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</si>
  <si>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</si>
  <si>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</si>
  <si>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</si>
  <si>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</si>
  <si>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</si>
  <si>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</si>
  <si>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</si>
  <si>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</si>
  <si>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</si>
  <si>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</si>
  <si>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</si>
  <si>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</si>
  <si>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</si>
  <si>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</si>
  <si>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</si>
  <si>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</si>
  <si>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</si>
  <si>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</si>
  <si>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</si>
  <si>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</si>
  <si>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</si>
  <si>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</si>
  <si>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</si>
  <si>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</si>
  <si>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</si>
  <si>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</si>
  <si>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</si>
  <si>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</si>
  <si>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</si>
  <si>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</si>
  <si>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</si>
  <si>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</si>
  <si>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</si>
  <si>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</si>
  <si>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</si>
  <si>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</si>
  <si>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</si>
  <si>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</si>
  <si>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</si>
  <si>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</si>
  <si>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</si>
  <si>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</si>
  <si>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</si>
  <si>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</si>
  <si>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</si>
  <si>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</si>
  <si>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</si>
  <si>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</si>
  <si>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</si>
  <si>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</si>
  <si>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</si>
  <si>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</si>
  <si>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</si>
  <si>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</si>
  <si>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</si>
  <si>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</si>
  <si>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</si>
  <si>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</si>
  <si>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</si>
  <si>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</si>
  <si>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</si>
  <si>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</si>
  <si>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</si>
  <si>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</si>
  <si>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</si>
  <si>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</si>
  <si>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</si>
  <si>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</si>
  <si>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</si>
  <si>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</si>
  <si>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</si>
  <si>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</si>
  <si>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</si>
  <si>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</si>
  <si>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</si>
  <si>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</si>
  <si>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</si>
  <si>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</si>
  <si>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</si>
  <si>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</si>
  <si>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</si>
  <si>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</si>
  <si>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</si>
  <si>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</si>
  <si>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</si>
  <si>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</si>
  <si>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</si>
  <si>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</si>
  <si>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</si>
  <si>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</si>
  <si>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</si>
  <si>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</si>
  <si>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</si>
  <si>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</si>
  <si>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</si>
  <si>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</si>
  <si>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</si>
  <si>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</si>
  <si>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</si>
  <si>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</si>
  <si>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</si>
  <si>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</si>
  <si>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</si>
  <si>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</si>
  <si>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</si>
  <si>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</si>
  <si>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</si>
  <si>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</si>
  <si>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</si>
  <si>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</si>
  <si>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</si>
  <si>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</si>
  <si>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</si>
  <si>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</si>
  <si>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</si>
  <si>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</si>
  <si>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</si>
  <si>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</si>
  <si>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</si>
  <si>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</si>
  <si>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</si>
  <si>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</si>
  <si>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</si>
  <si>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</si>
  <si>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</si>
  <si>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</si>
  <si>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</si>
  <si>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</si>
  <si>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</si>
  <si>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</si>
  <si>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</si>
  <si>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</si>
  <si>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</si>
  <si>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</si>
  <si>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</si>
  <si>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</si>
  <si>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</si>
  <si>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</si>
  <si>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</si>
  <si>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</si>
  <si>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</si>
  <si>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</si>
  <si>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</si>
  <si>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</si>
  <si>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</si>
  <si>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</si>
  <si>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</si>
  <si>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</si>
  <si>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</si>
  <si>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</si>
  <si>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</si>
  <si>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</si>
  <si>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</si>
  <si>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</si>
  <si>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</si>
  <si>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</si>
  <si>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</si>
  <si>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</si>
  <si>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</si>
  <si>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</si>
  <si>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</si>
  <si>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</si>
  <si>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</si>
  <si>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</si>
  <si>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</si>
  <si>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</si>
  <si>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</si>
  <si>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</si>
  <si>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</si>
  <si>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</si>
  <si>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</si>
  <si>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</si>
  <si>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</si>
  <si>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</si>
  <si>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</si>
  <si>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</si>
  <si>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</si>
  <si>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</si>
  <si>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</si>
  <si>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</si>
  <si>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</si>
  <si>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</si>
  <si>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</si>
  <si>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</si>
  <si>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</si>
  <si>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</si>
  <si>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</si>
  <si>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</si>
  <si>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</si>
  <si>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</si>
  <si>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</si>
  <si>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</si>
  <si>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</si>
  <si>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</si>
  <si>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</si>
  <si>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</si>
  <si>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</si>
  <si>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</si>
  <si>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</si>
  <si>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</si>
  <si>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</si>
  <si>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</si>
  <si>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</si>
  <si>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</si>
  <si>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</si>
  <si>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</si>
  <si>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</si>
  <si>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</si>
  <si>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</si>
  <si>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</si>
  <si>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</si>
  <si>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</si>
  <si>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</si>
  <si>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</si>
  <si>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</si>
  <si>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</si>
  <si>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</si>
  <si>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</si>
  <si>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</si>
  <si>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</si>
  <si>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</si>
  <si>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</si>
  <si>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</si>
  <si>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</si>
  <si>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</si>
  <si>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</si>
  <si>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</si>
  <si>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</si>
  <si>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</si>
  <si>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</si>
  <si>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</si>
  <si>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</si>
  <si>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</si>
  <si>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</si>
  <si>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</si>
  <si>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</si>
  <si>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</si>
  <si>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</si>
  <si>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</si>
  <si>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</si>
  <si>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</si>
  <si>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</si>
  <si>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</si>
  <si>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</si>
  <si>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</si>
  <si>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</si>
  <si>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</si>
  <si>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</si>
  <si>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</si>
  <si>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</si>
  <si>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</si>
  <si>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</si>
  <si>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</si>
  <si>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</si>
  <si>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</si>
  <si>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</si>
  <si>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</si>
  <si>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</si>
  <si>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</si>
  <si>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</si>
  <si>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</si>
  <si>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</si>
  <si>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</si>
  <si>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</si>
  <si>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</si>
  <si>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</si>
  <si>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</si>
  <si>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</si>
  <si>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</si>
  <si>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</si>
  <si>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</si>
  <si>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</si>
  <si>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</si>
  <si>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</si>
  <si>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</si>
  <si>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</si>
  <si>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</si>
  <si>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</si>
  <si>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</si>
  <si>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</si>
  <si>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</si>
  <si>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</si>
  <si>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</si>
  <si>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</si>
  <si>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</si>
  <si>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</si>
  <si>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</si>
  <si>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</si>
  <si>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</si>
  <si>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</si>
  <si>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</si>
  <si>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</si>
  <si>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</si>
  <si>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</si>
  <si>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</si>
  <si>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</si>
  <si>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</si>
  <si>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</si>
  <si>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</si>
  <si>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</si>
  <si>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</si>
  <si>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</si>
  <si>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</si>
  <si>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</si>
  <si>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</si>
  <si>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</si>
  <si>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</si>
  <si>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</si>
  <si>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</si>
  <si>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</si>
  <si>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</si>
  <si>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</si>
  <si>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</si>
  <si>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</si>
  <si>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</si>
  <si>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</si>
  <si>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</si>
  <si>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</si>
  <si>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</si>
  <si>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</si>
  <si>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</si>
  <si>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</si>
  <si>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</si>
  <si>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</si>
  <si>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</si>
  <si>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</si>
  <si>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</si>
  <si>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</si>
  <si>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</si>
  <si>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</si>
  <si>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</si>
  <si>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</si>
  <si>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</si>
  <si>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</si>
  <si>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</si>
  <si>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</si>
  <si>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</si>
  <si>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</si>
  <si>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</si>
  <si>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</si>
  <si>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</si>
  <si>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</si>
  <si>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</si>
  <si>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</si>
  <si>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</si>
  <si>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</si>
  <si>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</si>
  <si>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</si>
  <si>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</si>
  <si>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</si>
  <si>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</si>
  <si>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</si>
  <si>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</si>
  <si>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</si>
  <si>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</si>
  <si>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</si>
  <si>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</si>
  <si>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</si>
  <si>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</si>
  <si>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</si>
  <si>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</si>
  <si>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</si>
  <si>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</si>
  <si>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</si>
  <si>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</si>
  <si>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</si>
  <si>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</si>
  <si>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</si>
  <si>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</si>
  <si>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</si>
  <si>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</si>
  <si>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</si>
  <si>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</si>
  <si>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</si>
  <si>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</si>
  <si>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</si>
  <si>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</si>
  <si>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</si>
  <si>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</si>
  <si>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</si>
  <si>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</si>
  <si>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</si>
  <si>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</si>
  <si>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</si>
  <si>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</si>
  <si>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</si>
  <si>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</si>
  <si>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</si>
  <si>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</si>
  <si>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</si>
  <si>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</si>
  <si>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</si>
  <si>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</si>
  <si>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</si>
  <si>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</si>
  <si>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</si>
  <si>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</si>
  <si>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</si>
  <si>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</si>
  <si>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</si>
  <si>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</si>
  <si>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</si>
  <si>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</si>
  <si>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</si>
  <si>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</si>
  <si>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</si>
  <si>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</si>
  <si>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</si>
  <si>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</si>
  <si>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</si>
  <si>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</si>
  <si>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</si>
  <si>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</si>
  <si>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</si>
  <si>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</si>
  <si>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</si>
  <si>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</si>
  <si>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</si>
  <si>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</si>
  <si>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</si>
  <si>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</si>
  <si>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</si>
  <si>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</si>
  <si>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</si>
  <si>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</si>
  <si>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</si>
  <si>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</si>
  <si>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</si>
  <si>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</si>
  <si>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</si>
  <si>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</si>
  <si>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</si>
  <si>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</si>
  <si>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</si>
  <si>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</si>
  <si>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</si>
  <si>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</si>
  <si>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</si>
  <si>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</si>
  <si>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</si>
  <si>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</si>
  <si>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</si>
  <si>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</si>
  <si>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</si>
  <si>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</si>
  <si>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</si>
  <si>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</si>
  <si>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</si>
  <si>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</si>
  <si>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</si>
  <si>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</si>
  <si>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</si>
  <si>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</si>
  <si>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</si>
  <si>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</si>
  <si>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</si>
  <si>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</si>
  <si>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</si>
  <si>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</si>
  <si>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</si>
  <si>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</si>
  <si>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</si>
  <si>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</si>
  <si>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</si>
  <si>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</si>
  <si>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</si>
  <si>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</si>
  <si>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</si>
  <si>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</si>
  <si>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</si>
  <si>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</si>
  <si>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</si>
  <si>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</si>
  <si>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</si>
  <si>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</si>
  <si>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</si>
  <si>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</si>
  <si>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</si>
  <si>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</si>
  <si>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</si>
  <si>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</si>
  <si>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</si>
  <si>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</si>
  <si>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</si>
  <si>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</si>
  <si>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</si>
  <si>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</si>
  <si>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</si>
  <si>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</si>
  <si>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</si>
  <si>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</si>
  <si>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</si>
  <si>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</si>
  <si>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</si>
  <si>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</si>
  <si>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</si>
  <si>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</si>
  <si>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</si>
  <si>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</si>
  <si>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</si>
  <si>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</si>
  <si>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</si>
  <si>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</si>
  <si>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</si>
  <si>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</si>
  <si>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</si>
  <si>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</si>
  <si>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</si>
  <si>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</si>
  <si>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</si>
  <si>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</si>
  <si>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</si>
  <si>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</si>
  <si>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</si>
  <si>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</si>
  <si>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</si>
  <si>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</si>
  <si>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</si>
  <si>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</si>
  <si>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</si>
  <si>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</si>
  <si>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</si>
  <si>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</si>
  <si>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</si>
  <si>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</si>
  <si>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</si>
  <si>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</si>
  <si>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</si>
  <si>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</si>
  <si>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</si>
  <si>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</si>
  <si>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</si>
  <si>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</si>
  <si>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</si>
  <si>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</si>
  <si>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</si>
  <si>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</si>
  <si>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</si>
  <si>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</si>
  <si>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</si>
  <si>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</si>
  <si>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</si>
  <si>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</si>
  <si>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</si>
  <si>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</si>
  <si>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</si>
  <si>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</si>
  <si>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</si>
  <si>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</si>
  <si>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</si>
  <si>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</si>
  <si>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</si>
  <si>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</si>
  <si>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</si>
  <si>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</si>
  <si>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</si>
  <si>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</si>
  <si>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</si>
  <si>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</si>
  <si>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</si>
  <si>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</si>
  <si>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</si>
  <si>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</si>
  <si>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</si>
  <si>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</si>
  <si>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</si>
  <si>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</si>
  <si>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</si>
  <si>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</si>
  <si>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</si>
  <si>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</si>
  <si>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</si>
  <si>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</si>
  <si>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</si>
  <si>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</si>
  <si>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</si>
  <si>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</si>
  <si>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</si>
  <si>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</si>
  <si>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</si>
  <si>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</si>
  <si>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</si>
  <si>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</si>
  <si>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</si>
  <si>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</si>
  <si>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</si>
  <si>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</si>
  <si>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</si>
  <si>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</si>
  <si>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</si>
  <si>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</si>
  <si>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</si>
  <si>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</si>
  <si>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</si>
  <si>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</si>
  <si>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</si>
  <si>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</si>
  <si>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</si>
  <si>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</si>
  <si>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</si>
  <si>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</si>
  <si>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</si>
  <si>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</si>
  <si>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</si>
  <si>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</si>
  <si>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</si>
  <si>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</si>
  <si>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</si>
  <si>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</si>
  <si>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</si>
  <si>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</si>
  <si>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</si>
  <si>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</si>
  <si>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</si>
  <si>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</si>
  <si>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</si>
  <si>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</si>
  <si>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</si>
  <si>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</si>
  <si>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</si>
  <si>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</si>
  <si>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</si>
  <si>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</si>
  <si>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</si>
  <si>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</si>
  <si>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</si>
  <si>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</si>
  <si>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</si>
  <si>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</si>
  <si>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</si>
  <si>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</si>
  <si>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</si>
  <si>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</si>
  <si>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</si>
  <si>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</si>
  <si>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</si>
  <si>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</si>
  <si>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</si>
  <si>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</si>
  <si>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</si>
  <si>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</si>
  <si>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</si>
  <si>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</si>
  <si>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</si>
  <si>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</si>
  <si>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</si>
  <si>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</si>
  <si>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</si>
  <si>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</si>
  <si>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</si>
  <si>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</si>
  <si>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</si>
  <si>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</si>
  <si>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</si>
  <si>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</si>
  <si>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</si>
  <si>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</si>
  <si>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</si>
  <si>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</si>
  <si>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</si>
  <si>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</si>
  <si>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</si>
  <si>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</si>
  <si>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</si>
  <si>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</si>
  <si>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</si>
  <si>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</si>
  <si>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</si>
  <si>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</si>
  <si>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</si>
  <si>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</si>
  <si>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</si>
  <si>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</si>
  <si>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</si>
  <si>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</si>
  <si>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</si>
  <si>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</si>
  <si>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</si>
  <si>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</si>
  <si>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</si>
  <si>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</si>
  <si>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</si>
  <si>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</si>
  <si>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</si>
  <si>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</si>
  <si>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</si>
  <si>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</si>
  <si>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</si>
  <si>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</si>
  <si>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</si>
  <si>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</si>
  <si>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</si>
  <si>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</si>
  <si>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</si>
  <si>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</si>
  <si>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</si>
  <si>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</si>
  <si>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</si>
  <si>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</si>
  <si>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</si>
  <si>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</si>
  <si>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</si>
  <si>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</si>
  <si>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</si>
  <si>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</si>
  <si>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</si>
  <si>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</si>
  <si>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</si>
  <si>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</si>
  <si>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</si>
  <si>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</si>
  <si>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</si>
  <si>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</si>
  <si>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</si>
  <si>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</si>
  <si>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</si>
  <si>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</si>
  <si>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</si>
  <si>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</si>
  <si>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</si>
  <si>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</si>
  <si>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</si>
  <si>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</si>
  <si>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</si>
  <si>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</si>
  <si>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</si>
  <si>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</si>
  <si>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</si>
  <si>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</si>
  <si>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</si>
  <si>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</si>
  <si>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</si>
  <si>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</si>
  <si>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</si>
  <si>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</si>
  <si>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</si>
  <si>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</si>
  <si>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</si>
  <si>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</si>
  <si>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</si>
  <si>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</si>
  <si>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</si>
  <si>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</si>
  <si>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</si>
  <si>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</si>
  <si>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</si>
  <si>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</si>
  <si>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</si>
  <si>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</si>
  <si>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</si>
  <si>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</si>
  <si>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</si>
  <si>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</si>
  <si>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</si>
  <si>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</si>
  <si>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</si>
  <si>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</si>
  <si>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</si>
  <si>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</si>
  <si>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</si>
  <si>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</si>
  <si>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</si>
  <si>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</si>
  <si>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</si>
  <si>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</si>
  <si>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</si>
  <si>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</si>
  <si>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</si>
  <si>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</si>
  <si>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</si>
  <si>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</si>
  <si>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</si>
  <si>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</si>
  <si>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</si>
  <si>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</si>
  <si>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</si>
  <si>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</si>
  <si>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</si>
  <si>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</si>
  <si>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</si>
  <si>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</si>
  <si>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</si>
  <si>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</si>
  <si>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</si>
  <si>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</si>
  <si>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</si>
  <si>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</si>
  <si>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</si>
  <si>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</si>
  <si>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</si>
  <si>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</si>
  <si>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</si>
  <si>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</si>
  <si>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</si>
  <si>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</si>
  <si>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</si>
  <si>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</si>
  <si>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</si>
  <si>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</si>
  <si>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</si>
  <si>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</si>
  <si>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</si>
  <si>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</si>
  <si>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</si>
  <si>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</si>
  <si>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</si>
  <si>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</si>
  <si>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</si>
  <si>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</si>
  <si>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</si>
  <si>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</si>
  <si>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</si>
  <si>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</si>
  <si>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</si>
  <si>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</si>
  <si>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</si>
  <si>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</si>
  <si>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</si>
  <si>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</si>
  <si>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</si>
  <si>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</si>
  <si>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</si>
  <si>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</si>
  <si>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</si>
  <si>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</si>
  <si>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</si>
  <si>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</si>
  <si>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</si>
  <si>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</si>
  <si>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</si>
  <si>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</si>
  <si>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</si>
  <si>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</si>
  <si>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</si>
  <si>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</si>
  <si>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</si>
  <si>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</si>
  <si>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</si>
  <si>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</si>
  <si>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</si>
  <si>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</si>
  <si>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</si>
  <si>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</si>
  <si>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</si>
  <si>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</si>
  <si>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</si>
  <si>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</si>
  <si>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</si>
  <si>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</si>
  <si>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</si>
  <si>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</si>
  <si>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</si>
  <si>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</si>
  <si>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</si>
  <si>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</si>
  <si>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</si>
  <si>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</si>
  <si>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</si>
  <si>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</si>
  <si>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</si>
  <si>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</si>
  <si>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</si>
  <si>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</si>
  <si>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</si>
  <si>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</si>
  <si>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</si>
  <si>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</si>
  <si>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</si>
  <si>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</si>
  <si>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</si>
  <si>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</si>
  <si>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</si>
  <si>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</si>
  <si>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</si>
  <si>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</si>
  <si>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</si>
  <si>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</si>
  <si>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</si>
  <si>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</si>
  <si>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</si>
  <si>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</si>
  <si>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</si>
  <si>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</si>
  <si>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</si>
  <si>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</si>
  <si>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</si>
  <si>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</si>
  <si>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</si>
  <si>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</si>
  <si>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</si>
  <si>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</si>
  <si>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</si>
  <si>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</si>
  <si>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</si>
  <si>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</si>
  <si>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</si>
  <si>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</si>
  <si>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</si>
  <si>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</si>
  <si>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</si>
  <si>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</si>
  <si>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</si>
  <si>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</si>
  <si>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</si>
  <si>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</si>
  <si>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</si>
  <si>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</si>
  <si>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</si>
  <si>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</si>
  <si>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</si>
  <si>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</si>
  <si>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</si>
  <si>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</si>
  <si>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</si>
  <si>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</si>
  <si>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</si>
  <si>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</si>
  <si>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</si>
  <si>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</si>
  <si>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</si>
  <si>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</si>
  <si>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</si>
  <si>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</si>
  <si>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</si>
  <si>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</si>
  <si>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</si>
  <si>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</si>
  <si>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</si>
  <si>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</si>
  <si>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</si>
  <si>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</si>
  <si>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</si>
  <si>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</si>
  <si>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</si>
  <si>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</si>
  <si>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</si>
  <si>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</si>
  <si>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</si>
  <si>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</si>
  <si>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</si>
  <si>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</si>
  <si>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</si>
  <si>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</si>
  <si>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</si>
  <si>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</si>
  <si>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</si>
  <si>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</si>
  <si>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</si>
  <si>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</si>
  <si>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</si>
  <si>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</si>
  <si>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</si>
  <si>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</si>
  <si>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</si>
  <si>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</si>
  <si>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</si>
  <si>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</si>
  <si>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</si>
  <si>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</si>
  <si>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</si>
  <si>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</si>
  <si>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</si>
  <si>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</si>
  <si>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</si>
  <si>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</si>
  <si>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</si>
  <si>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</si>
  <si>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</si>
  <si>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</si>
  <si>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</si>
  <si>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</si>
  <si>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</si>
  <si>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</si>
  <si>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</si>
  <si>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</si>
  <si>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</si>
  <si>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</si>
  <si>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</si>
  <si>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</si>
  <si>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</si>
  <si>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</si>
  <si>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</si>
  <si>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</si>
  <si>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</si>
  <si>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</si>
  <si>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</si>
  <si>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</si>
  <si>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</si>
  <si>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</si>
  <si>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</si>
  <si>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</si>
  <si>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</si>
  <si>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</si>
  <si>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</si>
  <si>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</si>
  <si>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</si>
  <si>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</si>
  <si>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</si>
  <si>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</si>
  <si>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</si>
  <si>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</si>
  <si>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</si>
  <si>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</si>
  <si>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</si>
  <si>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</si>
  <si>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</si>
  <si>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</si>
  <si>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</si>
  <si>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</si>
  <si>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</si>
  <si>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</si>
  <si>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</si>
  <si>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</si>
  <si>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</si>
  <si>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</si>
  <si>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</si>
  <si>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</si>
  <si>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</si>
  <si>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</si>
  <si>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</si>
  <si>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</si>
  <si>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</si>
  <si>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</si>
  <si>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</si>
  <si>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</si>
  <si>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</si>
  <si>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</si>
  <si>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</si>
  <si>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</si>
  <si>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</si>
  <si>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</si>
  <si>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</si>
  <si>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</si>
  <si>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</si>
  <si>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</si>
  <si>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</si>
  <si>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</si>
  <si>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</si>
  <si>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</si>
  <si>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</si>
  <si>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</si>
  <si>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</si>
  <si>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</si>
  <si>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</si>
  <si>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</si>
  <si>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</si>
  <si>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</si>
  <si>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</si>
  <si>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</si>
  <si>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</si>
  <si>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</si>
  <si>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</si>
  <si>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</si>
  <si>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</si>
  <si>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</si>
  <si>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</si>
  <si>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</si>
  <si>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</si>
  <si>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</si>
  <si>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</si>
  <si>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</si>
  <si>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</si>
  <si>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</si>
  <si>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</si>
  <si>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</si>
  <si>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</si>
  <si>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</si>
  <si>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</si>
  <si>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</si>
  <si>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</si>
  <si>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</si>
  <si>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</si>
  <si>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</si>
  <si>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</si>
  <si>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</si>
  <si>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</si>
  <si>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</si>
  <si>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</si>
  <si>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</si>
  <si>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</si>
  <si>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</si>
  <si>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</si>
  <si>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</si>
  <si>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</si>
  <si>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</si>
  <si>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</si>
  <si>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</si>
  <si>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</si>
  <si>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</si>
  <si>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</si>
  <si>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</si>
  <si>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</si>
  <si>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</si>
  <si>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</si>
  <si>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</si>
  <si>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</si>
  <si>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</si>
  <si>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</si>
  <si>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</si>
  <si>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</si>
  <si>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</si>
  <si>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</si>
  <si>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</si>
  <si>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</si>
  <si>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</si>
  <si>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</si>
  <si>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</si>
  <si>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</si>
  <si>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</si>
  <si>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</si>
  <si>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</si>
  <si>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</si>
  <si>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</si>
  <si>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</si>
  <si>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</si>
  <si>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</si>
  <si>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</si>
  <si>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</si>
  <si>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</si>
  <si>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</si>
  <si>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</si>
  <si>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</si>
  <si>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</si>
  <si>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</si>
  <si>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</si>
  <si>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</si>
  <si>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</si>
  <si>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</si>
  <si>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</si>
  <si>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</si>
  <si>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</si>
  <si>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</si>
  <si>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</si>
  <si>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</si>
  <si>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</si>
  <si>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</si>
  <si>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</si>
  <si>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</si>
  <si>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</si>
  <si>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</si>
  <si>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</si>
  <si>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</si>
  <si>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</si>
  <si>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</si>
  <si>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</si>
  <si>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</si>
  <si>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</si>
  <si>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</si>
  <si>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</si>
  <si>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</si>
  <si>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</si>
  <si>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</si>
  <si>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</si>
  <si>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</si>
  <si>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</si>
  <si>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</si>
  <si>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</si>
  <si>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</si>
  <si>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</si>
  <si>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</si>
  <si>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</si>
  <si>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</si>
  <si>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</si>
  <si>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</si>
  <si>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</si>
  <si>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</si>
  <si>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</si>
  <si>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</si>
  <si>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</si>
  <si>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</si>
  <si>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</si>
  <si>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</si>
  <si>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</si>
  <si>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</si>
  <si>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</si>
  <si>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</si>
  <si>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</si>
  <si>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</si>
  <si>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</si>
  <si>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</si>
  <si>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</si>
  <si>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</si>
  <si>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</si>
  <si>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</si>
  <si>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</si>
  <si>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</si>
  <si>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</si>
  <si>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</si>
  <si>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</si>
  <si>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</si>
  <si>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</si>
  <si>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</si>
  <si>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</si>
  <si>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</si>
  <si>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</si>
  <si>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</si>
  <si>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</si>
  <si>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</si>
  <si>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</si>
  <si>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</si>
  <si>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</si>
  <si>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</si>
  <si>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</si>
  <si>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</si>
  <si>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</si>
  <si>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</si>
  <si>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</si>
  <si>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</si>
  <si>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</si>
  <si>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</si>
  <si>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</si>
  <si>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</si>
  <si>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</si>
  <si>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</si>
  <si>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</si>
  <si>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</si>
  <si>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</si>
  <si>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</si>
  <si>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</si>
  <si>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</si>
  <si>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</si>
  <si>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</si>
  <si>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</si>
  <si>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</si>
  <si>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</si>
  <si>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</si>
  <si>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</si>
  <si>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</si>
  <si>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</si>
  <si>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</si>
  <si>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</si>
  <si>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</si>
  <si>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</si>
  <si>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</si>
  <si>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</si>
  <si>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</si>
  <si>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</si>
  <si>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</si>
  <si>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</si>
  <si>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</si>
  <si>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</si>
  <si>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</si>
  <si>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</si>
  <si>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</si>
  <si>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</si>
  <si>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</si>
  <si>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</si>
  <si>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</si>
  <si>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</si>
  <si>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</si>
  <si>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</si>
  <si>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</si>
  <si>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</si>
  <si>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</si>
  <si>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</si>
  <si>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</si>
  <si>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</si>
  <si>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</si>
  <si>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</si>
  <si>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</si>
  <si>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</si>
  <si>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</si>
  <si>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</si>
  <si>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</si>
  <si>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</si>
  <si>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</si>
  <si>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</si>
  <si>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</si>
  <si>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</si>
  <si>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</si>
  <si>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</si>
  <si>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</si>
  <si>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</si>
  <si>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</si>
  <si>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</si>
  <si>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</si>
  <si>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</si>
  <si>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</si>
  <si>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</si>
  <si>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</si>
  <si>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</si>
  <si>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</si>
  <si>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</si>
  <si>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</si>
  <si>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</si>
  <si>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</si>
  <si>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</si>
  <si>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</si>
  <si>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</si>
  <si>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</si>
  <si>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</si>
  <si>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</si>
  <si>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</si>
  <si>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</si>
  <si>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</si>
  <si>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</si>
  <si>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</si>
  <si>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</si>
  <si>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</si>
  <si>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</si>
  <si>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</si>
  <si>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</si>
  <si>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</si>
  <si>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</si>
  <si>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</si>
  <si>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</si>
  <si>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</si>
  <si>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</si>
  <si>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</si>
  <si>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</si>
  <si>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</si>
  <si>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</si>
  <si>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</si>
  <si>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</si>
  <si>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</si>
  <si>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</si>
  <si>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</si>
  <si>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</si>
  <si>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</si>
  <si>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</si>
  <si>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</si>
  <si>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</si>
  <si>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</si>
  <si>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</si>
  <si>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</si>
  <si>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</si>
  <si>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</si>
  <si>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</si>
  <si>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</si>
  <si>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</si>
  <si>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</si>
  <si>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</si>
  <si>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</si>
  <si>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</si>
  <si>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</si>
  <si>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</si>
  <si>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</si>
  <si>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</si>
  <si>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</si>
  <si>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</si>
  <si>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</si>
  <si>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</si>
  <si>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</si>
  <si>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</si>
  <si>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</si>
  <si>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</si>
  <si>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</si>
  <si>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</si>
  <si>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</si>
  <si>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</si>
  <si>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</si>
  <si>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</si>
  <si>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</si>
  <si>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</si>
  <si>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</si>
  <si>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</si>
  <si>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</si>
  <si>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</si>
  <si>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</si>
  <si>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</si>
  <si>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</si>
  <si>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</si>
  <si>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</si>
  <si>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</si>
  <si>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</si>
  <si>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</si>
  <si>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</si>
  <si>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</si>
  <si>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</si>
  <si>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</si>
  <si>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</si>
  <si>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</si>
  <si>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</si>
  <si>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</si>
  <si>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</si>
  <si>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</si>
  <si>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</si>
  <si>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</si>
  <si>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</si>
  <si>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</si>
  <si>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</si>
  <si>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</si>
  <si>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</si>
  <si>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</si>
  <si>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</si>
  <si>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</si>
  <si>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</si>
  <si>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</si>
  <si>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</si>
  <si>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</si>
  <si>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</si>
  <si>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</si>
  <si>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</si>
  <si>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</si>
  <si>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</si>
  <si>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</si>
  <si>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</si>
  <si>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</si>
  <si>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</si>
  <si>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</si>
  <si>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</si>
  <si>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</si>
  <si>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</si>
  <si>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</si>
  <si>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</si>
  <si>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</si>
  <si>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</si>
  <si>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</si>
  <si>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</si>
  <si>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</si>
  <si>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</si>
  <si>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</si>
  <si>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</si>
  <si>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</si>
  <si>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</si>
  <si>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</si>
  <si>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</si>
  <si>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</si>
  <si>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</si>
  <si>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</si>
  <si>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</si>
  <si>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</si>
  <si>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</si>
  <si>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</si>
  <si>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</si>
  <si>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</si>
  <si>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</si>
  <si>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</si>
  <si>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</si>
  <si>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</si>
  <si>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</si>
  <si>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</si>
  <si>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</si>
  <si>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</si>
  <si>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</si>
  <si>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</si>
  <si>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</si>
  <si>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</si>
  <si>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</si>
  <si>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</si>
  <si>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</si>
  <si>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</si>
  <si>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</si>
  <si>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</si>
  <si>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</si>
  <si>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</si>
  <si>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</si>
  <si>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</si>
  <si>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</si>
  <si>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</si>
  <si>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</si>
  <si>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</si>
  <si>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</si>
  <si>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</si>
  <si>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</si>
  <si>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</si>
  <si>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</si>
  <si>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</si>
  <si>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</si>
  <si>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</si>
  <si>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</si>
  <si>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</si>
  <si>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</si>
  <si>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</si>
  <si>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</si>
  <si>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</si>
  <si>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</si>
  <si>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</si>
  <si>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</si>
  <si>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</si>
  <si>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</si>
  <si>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</si>
  <si>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</si>
  <si>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</si>
  <si>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</si>
  <si>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</si>
  <si>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</si>
  <si>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</si>
  <si>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</si>
  <si>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</si>
  <si>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</si>
  <si>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</si>
  <si>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</si>
  <si>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</si>
  <si>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</si>
  <si>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</si>
  <si>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</si>
  <si>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</si>
  <si>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</si>
  <si>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</si>
  <si>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</si>
  <si>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</si>
  <si>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</si>
  <si>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</si>
  <si>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</si>
  <si>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</si>
  <si>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</si>
  <si>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</si>
  <si>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</si>
  <si>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</si>
  <si>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</si>
  <si>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</si>
  <si>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</si>
  <si>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</si>
  <si>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</si>
  <si>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</si>
  <si>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</si>
  <si>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</si>
  <si>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</si>
  <si>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</si>
  <si>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</si>
  <si>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</si>
  <si>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</si>
  <si>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</si>
  <si>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</si>
  <si>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</si>
  <si>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</si>
  <si>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</si>
  <si>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</si>
  <si>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</si>
  <si>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</si>
  <si>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</si>
  <si>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</si>
  <si>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</si>
  <si>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</si>
  <si>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</si>
  <si>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</si>
  <si>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</si>
  <si>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</si>
  <si>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</si>
  <si>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</si>
  <si>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</si>
  <si>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</si>
  <si>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</si>
  <si>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</si>
  <si>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</si>
  <si>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</si>
  <si>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</si>
  <si>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</si>
  <si>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</si>
  <si>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</si>
  <si>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</si>
  <si>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</si>
  <si>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</si>
  <si>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</si>
  <si>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</si>
  <si>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</si>
  <si>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</si>
  <si>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</si>
  <si>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</si>
  <si>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</si>
  <si>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</si>
  <si>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</si>
  <si>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</si>
  <si>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</si>
  <si>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</si>
  <si>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</si>
  <si>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</si>
  <si>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</si>
  <si>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</si>
  <si>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</si>
  <si>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</si>
  <si>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</si>
  <si>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</si>
  <si>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</si>
  <si>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</si>
  <si>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</si>
  <si>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</si>
  <si>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</si>
  <si>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</si>
  <si>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</si>
  <si>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</si>
  <si>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</si>
  <si>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</si>
  <si>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</si>
  <si>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</si>
  <si>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</si>
  <si>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</si>
  <si>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</si>
  <si>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</si>
  <si>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</si>
  <si>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</si>
  <si>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</si>
  <si>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</si>
  <si>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</si>
  <si>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</si>
  <si>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</si>
  <si>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</si>
  <si>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</si>
  <si>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</si>
  <si>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</si>
  <si>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</si>
  <si>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</si>
  <si>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</si>
  <si>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</si>
  <si>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</si>
  <si>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</si>
  <si>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</si>
  <si>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</si>
  <si>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</si>
  <si>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</si>
  <si>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</si>
  <si>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</si>
  <si>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</si>
  <si>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</si>
  <si>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</si>
  <si>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</si>
  <si>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</si>
  <si>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</si>
  <si>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</si>
  <si>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</si>
  <si>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</si>
  <si>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</si>
  <si>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</si>
  <si>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</si>
  <si>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</si>
  <si>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</si>
  <si>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</si>
  <si>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</si>
  <si>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</si>
  <si>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</si>
  <si>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</si>
  <si>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</si>
  <si>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</si>
  <si>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</si>
  <si>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</si>
  <si>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</si>
  <si>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</si>
  <si>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</si>
  <si>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</si>
  <si>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</si>
  <si>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</si>
  <si>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</si>
  <si>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</si>
  <si>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</si>
  <si>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</si>
  <si>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</si>
  <si>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</si>
  <si>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</si>
  <si>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</si>
  <si>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</si>
  <si>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</si>
  <si>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</si>
  <si>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</si>
  <si>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</si>
  <si>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</si>
  <si>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</si>
  <si>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</si>
  <si>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</si>
  <si>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</si>
  <si>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</si>
  <si>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</si>
  <si>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</si>
  <si>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</si>
  <si>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</si>
  <si>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</si>
  <si>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</si>
  <si>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</si>
  <si>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</si>
  <si>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</si>
  <si>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</si>
  <si>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</si>
  <si>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</si>
  <si>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</si>
  <si>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</si>
  <si>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</si>
  <si>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</si>
  <si>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</si>
  <si>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</si>
  <si>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</si>
  <si>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</si>
  <si>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</si>
  <si>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</si>
  <si>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</si>
  <si>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</si>
  <si>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</si>
  <si>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</si>
  <si>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</si>
  <si>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</si>
  <si>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</si>
  <si>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</si>
  <si>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</si>
  <si>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</si>
  <si>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</si>
  <si>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</si>
  <si>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</si>
  <si>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</si>
  <si>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</si>
  <si>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</si>
  <si>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</si>
  <si>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</si>
  <si>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</si>
  <si>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</si>
  <si>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</si>
  <si>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</si>
  <si>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</si>
  <si>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</si>
  <si>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</si>
  <si>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</si>
  <si>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</si>
  <si>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</si>
  <si>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</si>
  <si>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</si>
  <si>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</si>
  <si>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</si>
  <si>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</si>
  <si>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</si>
  <si>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</si>
  <si>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</si>
  <si>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</si>
  <si>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</si>
  <si>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</si>
  <si>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</si>
  <si>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</si>
  <si>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</si>
  <si>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</si>
  <si>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</si>
  <si>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</si>
  <si>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</si>
  <si>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</si>
  <si>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</si>
  <si>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</si>
  <si>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</si>
  <si>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</si>
  <si>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</si>
  <si>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</si>
  <si>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</si>
  <si>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</si>
  <si>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</si>
  <si>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</si>
  <si>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</si>
  <si>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</si>
  <si>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</si>
  <si>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</si>
  <si>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</si>
  <si>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</si>
  <si>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</si>
  <si>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</si>
  <si>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</si>
  <si>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</si>
  <si>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</si>
  <si>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</si>
  <si>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</si>
  <si>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</si>
  <si>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</si>
  <si>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</si>
  <si>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</si>
  <si>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</si>
  <si>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</si>
  <si>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</si>
  <si>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</si>
  <si>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</si>
  <si>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</si>
  <si>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</si>
  <si>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</si>
  <si>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</si>
  <si>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</si>
  <si>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</si>
  <si>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</si>
  <si>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</si>
  <si>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</si>
  <si>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</si>
  <si>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</si>
  <si>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</si>
  <si>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</si>
  <si>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</si>
  <si>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</si>
  <si>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</si>
  <si>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</si>
  <si>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</si>
  <si>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</si>
  <si>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</si>
  <si>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</si>
  <si>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</si>
  <si>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</si>
  <si>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</si>
  <si>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</si>
  <si>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</si>
  <si>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</si>
  <si>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</si>
  <si>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</si>
  <si>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</si>
  <si>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</si>
  <si>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</si>
  <si>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</si>
  <si>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</si>
  <si>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</si>
  <si>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</si>
  <si>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</si>
  <si>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</si>
  <si>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</si>
  <si>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</si>
  <si>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</si>
  <si>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</si>
  <si>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</si>
  <si>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</si>
  <si>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</si>
  <si>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</si>
  <si>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</si>
  <si>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</si>
  <si>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</si>
  <si>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</si>
  <si>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</si>
  <si>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</si>
  <si>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</si>
  <si>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</si>
  <si>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</si>
  <si>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</si>
  <si>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</si>
  <si>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</si>
  <si>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</si>
  <si>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</si>
  <si>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</si>
  <si>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</si>
  <si>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</si>
  <si>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</si>
  <si>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</si>
  <si>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</si>
  <si>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</si>
  <si>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</si>
  <si>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</si>
  <si>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</si>
  <si>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</si>
  <si>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</si>
  <si>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</si>
  <si>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</si>
  <si>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</si>
  <si>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</si>
  <si>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</si>
  <si>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</si>
  <si>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</si>
  <si>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</si>
  <si>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</si>
  <si>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</si>
  <si>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</si>
  <si>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</si>
  <si>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</si>
  <si>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</si>
  <si>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</si>
  <si>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</si>
  <si>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</si>
  <si>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</si>
  <si>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</si>
  <si>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</si>
  <si>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</si>
  <si>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</si>
  <si>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</si>
  <si>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</si>
  <si>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</si>
  <si>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</si>
  <si>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</si>
  <si>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</si>
  <si>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</si>
  <si>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</si>
  <si>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</si>
  <si>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</si>
  <si>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</si>
  <si>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</si>
  <si>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</si>
  <si>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</si>
  <si>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</si>
  <si>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</si>
  <si>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</si>
  <si>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</si>
  <si>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</si>
  <si>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</si>
  <si>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</si>
  <si>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</si>
  <si>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</si>
  <si>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</si>
  <si>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</si>
  <si>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</si>
  <si>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</si>
  <si>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</si>
  <si>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</si>
  <si>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</si>
  <si>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</si>
  <si>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</si>
  <si>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</si>
  <si>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</si>
  <si>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</si>
  <si>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</si>
  <si>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</si>
  <si>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</si>
  <si>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</si>
  <si>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</si>
  <si>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</si>
  <si>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</si>
  <si>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</si>
  <si>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</si>
  <si>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</si>
  <si>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</si>
  <si>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</si>
  <si>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</si>
  <si>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</si>
  <si>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</si>
  <si>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</si>
  <si>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</si>
  <si>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</si>
  <si>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</si>
  <si>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</si>
  <si>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</si>
  <si>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</si>
  <si>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</si>
  <si>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</si>
  <si>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</si>
  <si>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</si>
  <si>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</si>
  <si>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</si>
  <si>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</si>
  <si>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</si>
  <si>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</si>
  <si>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</si>
  <si>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</si>
  <si>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</si>
  <si>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</si>
  <si>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</si>
  <si>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</si>
  <si>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</si>
  <si>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</si>
  <si>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</si>
  <si>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</si>
  <si>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</si>
  <si>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</si>
  <si>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</si>
  <si>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</si>
  <si>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</si>
  <si>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</si>
  <si>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</si>
  <si>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</si>
  <si>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</si>
  <si>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</si>
  <si>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</si>
  <si>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</si>
  <si>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</si>
  <si>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</si>
  <si>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</si>
  <si>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</si>
  <si>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</si>
  <si>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</si>
  <si>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</si>
  <si>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</si>
  <si>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</si>
  <si>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</si>
  <si>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</si>
  <si>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</si>
  <si>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</si>
  <si>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</si>
  <si>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</si>
  <si>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</si>
  <si>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</si>
  <si>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</si>
  <si>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</si>
  <si>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</si>
  <si>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</si>
  <si>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</si>
  <si>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</si>
  <si>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</si>
  <si>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</si>
  <si>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</si>
  <si>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</si>
  <si>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</si>
  <si>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</si>
  <si>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</si>
  <si>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</si>
  <si>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</si>
  <si>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</si>
  <si>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</si>
  <si>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</si>
  <si>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</si>
  <si>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</si>
  <si>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</si>
  <si>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</si>
  <si>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</si>
  <si>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</si>
  <si>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</si>
  <si>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</si>
  <si>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</si>
  <si>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</si>
  <si>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</si>
  <si>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</si>
  <si>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</si>
  <si>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</si>
  <si>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</si>
  <si>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</si>
  <si>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</si>
  <si>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</si>
  <si>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</si>
  <si>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</si>
  <si>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</si>
  <si>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</si>
  <si>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</si>
  <si>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</si>
  <si>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</si>
  <si>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</si>
  <si>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</si>
  <si>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</si>
  <si>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</si>
  <si>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</si>
  <si>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</si>
  <si>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</si>
  <si>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</si>
  <si>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</si>
  <si>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</si>
  <si>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</si>
  <si>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</si>
  <si>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</si>
  <si>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</si>
  <si>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</si>
  <si>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</si>
  <si>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</si>
  <si>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</si>
  <si>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</si>
  <si>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</si>
  <si>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</si>
  <si>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</si>
  <si>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</si>
  <si>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</si>
  <si>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</si>
  <si>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</si>
  <si>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</si>
  <si>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</si>
  <si>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</si>
  <si>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</si>
  <si>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</si>
  <si>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</si>
  <si>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</si>
  <si>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</si>
  <si>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</si>
  <si>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</si>
  <si>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</si>
  <si>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</si>
  <si>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</si>
  <si>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</si>
  <si>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</si>
  <si>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</si>
  <si>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</si>
  <si>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</si>
  <si>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</si>
  <si>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</si>
  <si>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</si>
  <si>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</si>
  <si>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</si>
  <si>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</si>
  <si>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</si>
  <si>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</si>
  <si>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</si>
  <si>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</si>
  <si>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</si>
  <si>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</si>
  <si>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</si>
  <si>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</si>
  <si>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</si>
  <si>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</si>
  <si>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</si>
  <si>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</si>
  <si>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</si>
  <si>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</si>
  <si>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</si>
  <si>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</si>
  <si>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</si>
  <si>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</si>
  <si>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</si>
  <si>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</si>
  <si>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</si>
  <si>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</si>
  <si>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</si>
  <si>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</si>
  <si>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</si>
  <si>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</si>
  <si>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</si>
  <si>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</si>
  <si>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</si>
  <si>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</si>
  <si>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</si>
  <si>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</si>
  <si>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</si>
  <si>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</si>
  <si>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</si>
  <si>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</si>
  <si>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</si>
  <si>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</si>
  <si>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</si>
  <si>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</si>
  <si>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</si>
  <si>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</si>
  <si>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</si>
  <si>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</si>
  <si>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</si>
  <si>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</si>
  <si>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</si>
  <si>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</si>
  <si>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</si>
  <si>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</si>
  <si>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</si>
  <si>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</si>
  <si>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</si>
  <si>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</si>
  <si>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</si>
  <si>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</si>
  <si>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</si>
  <si>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</si>
  <si>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</si>
  <si>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</si>
  <si>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</si>
  <si>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</si>
  <si>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</si>
  <si>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</si>
  <si>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</si>
  <si>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</si>
  <si>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</si>
  <si>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</si>
  <si>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</si>
  <si>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</si>
  <si>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</si>
  <si>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</si>
  <si>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</si>
  <si>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</si>
  <si>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</si>
  <si>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</si>
  <si>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</si>
  <si>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</si>
  <si>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</si>
  <si>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</si>
  <si>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</si>
  <si>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</si>
  <si>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</si>
  <si>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</si>
  <si>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</si>
  <si>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</si>
  <si>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</si>
  <si>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</si>
  <si>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</si>
  <si>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</si>
  <si>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</si>
  <si>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</si>
  <si>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</si>
  <si>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</si>
  <si>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</si>
  <si>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</si>
  <si>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</si>
  <si>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</si>
  <si>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</si>
  <si>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</si>
  <si>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</si>
  <si>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</si>
  <si>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</si>
  <si>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</si>
  <si>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</si>
  <si>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</si>
  <si>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</si>
  <si>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</si>
  <si>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</si>
  <si>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</si>
  <si>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</si>
  <si>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</si>
  <si>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</si>
  <si>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</si>
  <si>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</si>
  <si>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</si>
  <si>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</si>
  <si>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</si>
  <si>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</si>
  <si>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</si>
  <si>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</si>
  <si>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</si>
  <si>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</si>
  <si>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</si>
  <si>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</si>
  <si>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</si>
  <si>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</si>
  <si>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</si>
  <si>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</si>
  <si>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</si>
  <si>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</si>
  <si>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</si>
  <si>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</si>
  <si>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</si>
  <si>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</si>
  <si>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</si>
  <si>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</si>
  <si>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</si>
  <si>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</si>
  <si>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</si>
  <si>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</si>
  <si>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</si>
  <si>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</si>
  <si>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</si>
  <si>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</si>
  <si>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</si>
  <si>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</si>
  <si>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</si>
  <si>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</si>
  <si>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</si>
  <si>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</si>
  <si>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</si>
  <si>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</si>
  <si>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</si>
  <si>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</si>
  <si>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</si>
  <si>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</si>
  <si>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</si>
  <si>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</si>
  <si>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</si>
  <si>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</si>
  <si>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</si>
  <si>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</si>
  <si>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</si>
  <si>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</si>
  <si>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</si>
  <si>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</si>
  <si>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</si>
  <si>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</si>
  <si>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</si>
  <si>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</si>
  <si>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</si>
  <si>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</si>
  <si>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</si>
  <si>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</si>
  <si>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</si>
  <si>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</si>
  <si>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</si>
  <si>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</si>
  <si>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</si>
  <si>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</si>
  <si>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</si>
  <si>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</si>
  <si>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</si>
  <si>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</si>
  <si>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</si>
  <si>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</si>
  <si>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</si>
  <si>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</si>
  <si>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</si>
  <si>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</si>
  <si>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</si>
  <si>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</si>
  <si>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</si>
  <si>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</si>
  <si>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</si>
  <si>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</si>
  <si>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</si>
  <si>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</si>
  <si>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</si>
  <si>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</si>
  <si>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</si>
  <si>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</si>
  <si>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</si>
  <si>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</si>
  <si>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</si>
  <si>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</si>
  <si>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</si>
  <si>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</si>
  <si>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</si>
  <si>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</si>
  <si>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</si>
  <si>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</si>
  <si>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</si>
  <si>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</si>
  <si>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</si>
  <si>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</si>
  <si>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</si>
  <si>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</si>
  <si>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</si>
  <si>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</si>
  <si>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</si>
  <si>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</si>
  <si>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</si>
  <si>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</si>
  <si>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</si>
  <si>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</si>
  <si>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</si>
  <si>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</si>
  <si>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</si>
  <si>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</si>
  <si>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</si>
  <si>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</si>
  <si>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</si>
  <si>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</si>
  <si>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</si>
  <si>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</si>
  <si>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</si>
  <si>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</si>
  <si>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</si>
  <si>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</si>
  <si>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</si>
  <si>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</si>
  <si>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</si>
  <si>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</si>
  <si>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</si>
  <si>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</si>
  <si>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</si>
  <si>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</si>
  <si>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</si>
  <si>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</si>
  <si>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</si>
  <si>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</si>
  <si>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</si>
  <si>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</si>
  <si>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</si>
  <si>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</si>
  <si>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</si>
  <si>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</si>
  <si>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</si>
  <si>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</si>
  <si>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</si>
  <si>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</si>
  <si>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</si>
  <si>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</si>
  <si>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</si>
  <si>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</si>
  <si>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</si>
  <si>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</si>
  <si>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</si>
  <si>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</si>
  <si>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</si>
  <si>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</si>
  <si>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</si>
  <si>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</si>
  <si>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</si>
  <si>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</si>
  <si>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</si>
  <si>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</si>
  <si>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</si>
  <si>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</si>
  <si>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</si>
  <si>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</si>
  <si>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</si>
  <si>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</si>
  <si>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</si>
  <si>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</si>
  <si>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</si>
  <si>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</si>
  <si>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</si>
  <si>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</si>
  <si>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</si>
  <si>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</si>
  <si>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</si>
  <si>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</si>
  <si>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</si>
  <si>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</si>
  <si>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</si>
  <si>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</si>
  <si>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</si>
  <si>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</si>
  <si>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</si>
  <si>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</si>
  <si>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</si>
  <si>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</si>
  <si>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</si>
  <si>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</si>
  <si>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</si>
  <si>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</si>
  <si>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</si>
  <si>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</si>
  <si>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</si>
  <si>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</si>
  <si>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</si>
  <si>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</si>
  <si>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</si>
  <si>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</si>
  <si>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</si>
  <si>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</si>
  <si>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</si>
  <si>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</si>
  <si>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</si>
  <si>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</si>
  <si>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</si>
  <si>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</si>
  <si>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</si>
  <si>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</si>
  <si>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</si>
  <si>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</si>
  <si>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</si>
  <si>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</si>
  <si>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</si>
  <si>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</si>
  <si>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</si>
  <si>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</si>
  <si>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</si>
  <si>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</si>
  <si>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</si>
  <si>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</si>
  <si>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</si>
  <si>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</si>
  <si>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</si>
  <si>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</si>
  <si>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</si>
  <si>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</si>
  <si>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</si>
  <si>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</si>
  <si>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</si>
  <si>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</si>
  <si>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</si>
  <si>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</si>
  <si>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</si>
  <si>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</si>
  <si>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</si>
  <si>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</si>
  <si>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</si>
  <si>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</si>
  <si>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</si>
  <si>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</si>
  <si>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</si>
  <si>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</si>
  <si>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</si>
  <si>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</si>
  <si>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</si>
  <si>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</si>
  <si>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</si>
  <si>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</si>
  <si>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</si>
  <si>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</si>
  <si>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</si>
  <si>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</si>
  <si>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</si>
  <si>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</si>
  <si>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</si>
  <si>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</si>
  <si>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</si>
  <si>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</si>
  <si>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</si>
  <si>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</si>
  <si>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</si>
  <si>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</si>
  <si>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</si>
  <si>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</si>
  <si>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</si>
  <si>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</si>
  <si>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</si>
  <si>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</si>
  <si>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</si>
  <si>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</si>
  <si>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</si>
  <si>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</si>
  <si>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</si>
  <si>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</si>
  <si>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</si>
  <si>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</si>
  <si>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</si>
  <si>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</si>
  <si>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</si>
  <si>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</si>
  <si>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</si>
  <si>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</si>
  <si>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</si>
  <si>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</si>
  <si>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</si>
  <si>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</si>
  <si>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</si>
  <si>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</si>
  <si>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</si>
  <si>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</si>
  <si>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</si>
  <si>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</si>
  <si>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</si>
  <si>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</si>
  <si>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</si>
  <si>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</si>
  <si>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</si>
  <si>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</si>
  <si>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</si>
  <si>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</si>
  <si>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</si>
  <si>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</si>
  <si>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</si>
  <si>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</si>
  <si>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</si>
  <si>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</si>
  <si>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</si>
  <si>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</si>
  <si>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</si>
  <si>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</si>
  <si>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</si>
  <si>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</si>
  <si>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</si>
  <si>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</si>
  <si>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</si>
  <si>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</si>
  <si>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</si>
  <si>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</si>
  <si>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</si>
  <si>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</si>
  <si>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</si>
  <si>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</si>
  <si>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</si>
  <si>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</si>
  <si>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</si>
  <si>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</si>
  <si>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</si>
  <si>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</si>
  <si>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</si>
  <si>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</si>
  <si>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</si>
  <si>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</si>
  <si>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</si>
  <si>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</si>
  <si>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</si>
  <si>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</si>
  <si>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</si>
  <si>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</si>
  <si>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</si>
  <si>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</si>
  <si>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</si>
  <si>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</si>
  <si>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</si>
  <si>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</si>
  <si>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</si>
  <si>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</si>
  <si>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</si>
  <si>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</si>
  <si>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</si>
  <si>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</si>
  <si>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</si>
  <si>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</si>
  <si>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</si>
  <si>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</si>
  <si>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</si>
  <si>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</si>
  <si>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</si>
  <si>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</si>
  <si>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</si>
  <si>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</si>
  <si>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</si>
  <si>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</si>
  <si>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</si>
  <si>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</si>
  <si>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</si>
  <si>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</si>
  <si>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</si>
  <si>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</si>
  <si>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</si>
  <si>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</si>
  <si>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</si>
  <si>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</si>
  <si>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</si>
  <si>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</si>
  <si>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</si>
  <si>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</si>
  <si>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</si>
  <si>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</si>
  <si>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</si>
  <si>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</si>
  <si>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</si>
  <si>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</si>
  <si>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</si>
  <si>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</si>
  <si>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</si>
  <si>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</si>
  <si>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</si>
  <si>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</si>
  <si>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</si>
  <si>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</si>
  <si>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</si>
  <si>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</si>
  <si>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</si>
  <si>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</si>
  <si>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</si>
  <si>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</si>
  <si>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</si>
  <si>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</si>
  <si>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</si>
  <si>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</si>
  <si>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</si>
  <si>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</si>
  <si>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</si>
  <si>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</si>
  <si>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</si>
  <si>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</si>
  <si>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</si>
  <si>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</si>
  <si>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</si>
  <si>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</si>
  <si>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</si>
  <si>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</si>
  <si>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</si>
  <si>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</si>
  <si>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</si>
  <si>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</si>
  <si>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</si>
  <si>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</si>
  <si>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</si>
  <si>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</si>
  <si>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</si>
  <si>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</si>
  <si>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</si>
  <si>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</si>
  <si>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</si>
  <si>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</si>
  <si>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</si>
  <si>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</si>
  <si>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</si>
  <si>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</si>
  <si>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</si>
  <si>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</si>
  <si>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</si>
  <si>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</si>
  <si>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</si>
  <si>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</si>
  <si>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</si>
  <si>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</si>
  <si>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</si>
  <si>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</si>
  <si>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</si>
  <si>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</si>
  <si>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</si>
  <si>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</si>
  <si>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</si>
  <si>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</si>
  <si>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</si>
  <si>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</si>
  <si>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</si>
  <si>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</si>
  <si>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</si>
  <si>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</si>
  <si>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</si>
  <si>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</si>
  <si>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</si>
  <si>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</si>
  <si>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</si>
  <si>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</si>
  <si>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</si>
  <si>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</si>
  <si>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</si>
  <si>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</si>
  <si>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</si>
  <si>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</si>
  <si>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</si>
  <si>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</si>
  <si>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</si>
  <si>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</si>
  <si>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</si>
  <si>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</si>
  <si>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</si>
  <si>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</si>
  <si>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</si>
  <si>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</si>
  <si>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</si>
  <si>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</si>
  <si>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</si>
  <si>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</si>
  <si>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</si>
  <si>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</si>
  <si>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</si>
  <si>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</si>
  <si>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</si>
  <si>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</si>
  <si>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</si>
  <si>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</si>
  <si>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</si>
  <si>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</si>
  <si>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</si>
  <si>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</si>
  <si>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</si>
  <si>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</si>
  <si>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</si>
  <si>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</si>
  <si>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</si>
  <si>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</si>
  <si>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</si>
  <si>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</si>
  <si>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</si>
  <si>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</si>
  <si>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</si>
  <si>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</si>
  <si>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</si>
  <si>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</si>
  <si>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</si>
  <si>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</si>
  <si>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</si>
  <si>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</si>
  <si>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</si>
  <si>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</si>
  <si>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</si>
  <si>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</si>
  <si>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</si>
  <si>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</si>
  <si>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</si>
  <si>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</si>
  <si>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</si>
  <si>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</si>
  <si>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</si>
  <si>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</si>
  <si>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</si>
  <si>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</si>
  <si>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</si>
  <si>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</si>
  <si>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</si>
  <si>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</si>
  <si>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</si>
  <si>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</si>
  <si>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</si>
  <si>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</si>
  <si>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</si>
  <si>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</si>
  <si>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</si>
  <si>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</si>
  <si>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</si>
  <si>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</si>
  <si>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</si>
  <si>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</si>
  <si>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</si>
  <si>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</si>
  <si>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</si>
  <si>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</si>
  <si>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</si>
  <si>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</si>
  <si>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</si>
  <si>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</si>
  <si>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</si>
  <si>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</si>
  <si>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</si>
  <si>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</si>
  <si>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</si>
  <si>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</si>
  <si>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</si>
  <si>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</si>
  <si>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</si>
  <si>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</si>
  <si>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</si>
  <si>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</si>
  <si>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</si>
  <si>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</si>
  <si>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</si>
  <si>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</si>
  <si>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</si>
  <si>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</si>
  <si>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</si>
  <si>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</si>
  <si>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</si>
  <si>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</si>
  <si>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</si>
  <si>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</si>
  <si>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</si>
  <si>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</si>
  <si>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</si>
  <si>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</si>
  <si>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</si>
  <si>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</si>
  <si>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</si>
  <si>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</si>
  <si>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</si>
  <si>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</si>
  <si>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</si>
  <si>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</si>
  <si>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</si>
  <si>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</si>
  <si>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</si>
  <si>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</si>
  <si>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</si>
  <si>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</si>
  <si>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</si>
  <si>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</si>
  <si>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</si>
  <si>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</si>
  <si>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</si>
  <si>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</si>
  <si>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</si>
  <si>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</si>
  <si>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</si>
  <si>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</si>
  <si>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</si>
  <si>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</si>
  <si>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</si>
  <si>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</si>
  <si>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</si>
  <si>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</si>
  <si>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</si>
  <si>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</si>
  <si>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</si>
  <si>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</si>
  <si>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</si>
  <si>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</si>
  <si>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</si>
  <si>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</si>
  <si>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</si>
  <si>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</si>
  <si>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</si>
  <si>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</si>
  <si>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</si>
  <si>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</si>
  <si>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</si>
  <si>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</si>
  <si>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</si>
  <si>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</si>
  <si>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</si>
  <si>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</si>
  <si>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</si>
  <si>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</si>
  <si>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</si>
  <si>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</si>
  <si>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</si>
  <si>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</si>
  <si>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</si>
  <si>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</si>
  <si>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</si>
  <si>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</si>
  <si>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</si>
  <si>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</si>
  <si>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</si>
  <si>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</si>
  <si>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</si>
  <si>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</si>
  <si>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</si>
  <si>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</si>
  <si>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</si>
  <si>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</si>
  <si>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</si>
  <si>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</si>
  <si>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</si>
  <si>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</si>
  <si>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</si>
  <si>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</si>
  <si>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</si>
  <si>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</si>
  <si>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</si>
  <si>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</si>
  <si>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</si>
  <si>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</si>
  <si>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</si>
  <si>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</si>
  <si>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</si>
  <si>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</si>
  <si>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</si>
  <si>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</si>
  <si>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</si>
  <si>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</si>
  <si>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</si>
  <si>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</si>
  <si>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</si>
  <si>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</si>
  <si>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</si>
  <si>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</si>
  <si>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</si>
  <si>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</si>
  <si>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</si>
  <si>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</si>
  <si>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</si>
  <si>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</si>
  <si>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</si>
  <si>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</si>
  <si>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</si>
  <si>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</si>
  <si>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</si>
  <si>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</si>
  <si>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</si>
  <si>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</si>
  <si>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</si>
  <si>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</si>
  <si>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</si>
  <si>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</si>
  <si>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</si>
  <si>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</si>
  <si>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</si>
  <si>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</si>
  <si>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</si>
  <si>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</si>
  <si>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</si>
  <si>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</si>
  <si>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</si>
  <si>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</si>
  <si>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</si>
  <si>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</si>
  <si>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</si>
  <si>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</si>
  <si>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</si>
  <si>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</si>
  <si>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</si>
  <si>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</si>
  <si>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</si>
  <si>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</si>
  <si>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</si>
  <si>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</si>
  <si>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</si>
  <si>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</si>
  <si>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</si>
  <si>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</si>
  <si>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</si>
  <si>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</si>
  <si>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</si>
  <si>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</si>
  <si>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</si>
  <si>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</si>
  <si>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</si>
  <si>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</si>
  <si>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</si>
  <si>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</si>
  <si>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</si>
  <si>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</si>
  <si>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</si>
  <si>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</si>
  <si>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</si>
  <si>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</si>
  <si>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</si>
  <si>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</si>
  <si>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</si>
  <si>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</si>
  <si>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</si>
  <si>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</si>
  <si>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</si>
  <si>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</si>
  <si>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</si>
  <si>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</si>
  <si>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</si>
  <si>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</si>
  <si>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</si>
  <si>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</si>
  <si>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</si>
  <si>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</si>
  <si>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</si>
  <si>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</si>
  <si>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</si>
  <si>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</si>
  <si>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</si>
  <si>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</si>
  <si>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</si>
  <si>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</si>
  <si>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</si>
  <si>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</si>
  <si>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</si>
  <si>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</si>
  <si>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</si>
  <si>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</si>
  <si>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</si>
  <si>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</si>
  <si>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</si>
  <si>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</si>
  <si>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</si>
  <si>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</si>
  <si>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</si>
  <si>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</si>
  <si>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</si>
  <si>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</si>
  <si>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</si>
  <si>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</si>
  <si>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</si>
  <si>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</si>
  <si>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</si>
  <si>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</si>
  <si>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</si>
  <si>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</si>
  <si>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</si>
  <si>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</si>
  <si>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</si>
  <si>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</si>
  <si>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</si>
  <si>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</si>
  <si>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</si>
  <si>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</si>
  <si>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</si>
  <si>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</si>
  <si>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</si>
  <si>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</si>
  <si>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</si>
  <si>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</si>
  <si>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</si>
  <si>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</si>
  <si>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</si>
  <si>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</si>
  <si>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</si>
  <si>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</si>
  <si>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</si>
  <si>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</si>
  <si>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</si>
  <si>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</si>
  <si>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</si>
  <si>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</si>
  <si>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</si>
  <si>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</si>
  <si>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</si>
  <si>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</si>
  <si>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</si>
  <si>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</si>
  <si>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</si>
  <si>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</si>
  <si>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</si>
  <si>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</si>
  <si>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</si>
  <si>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</si>
  <si>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</si>
  <si>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</si>
  <si>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</si>
  <si>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</si>
  <si>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</si>
  <si>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</si>
  <si>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</si>
  <si>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</si>
  <si>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</si>
  <si>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</si>
  <si>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</si>
  <si>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</si>
  <si>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</si>
  <si>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</si>
  <si>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</si>
  <si>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</si>
  <si>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</si>
  <si>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</si>
  <si>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</si>
  <si>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</si>
  <si>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</si>
  <si>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</si>
  <si>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</si>
  <si>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</si>
  <si>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</si>
  <si>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</si>
  <si>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</si>
  <si>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</si>
  <si>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</si>
  <si>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</si>
  <si>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</si>
  <si>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</si>
  <si>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</si>
  <si>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</si>
  <si>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</si>
  <si>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</si>
  <si>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</si>
  <si>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</si>
  <si>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</si>
  <si>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</si>
  <si>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</si>
  <si>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</si>
  <si>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</si>
  <si>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</si>
  <si>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</si>
  <si>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</si>
  <si>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</si>
  <si>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</si>
  <si>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</si>
  <si>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</si>
  <si>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</si>
  <si>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</si>
  <si>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</si>
  <si>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</si>
  <si>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</si>
  <si>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</si>
  <si>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</si>
  <si>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</si>
  <si>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</si>
  <si>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</si>
  <si>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</si>
  <si>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</si>
  <si>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</si>
  <si>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</si>
  <si>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</si>
  <si>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</si>
  <si>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</si>
  <si>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</si>
  <si>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</si>
  <si>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</si>
  <si>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</si>
  <si>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</si>
  <si>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</si>
  <si>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</si>
  <si>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</si>
  <si>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</si>
  <si>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</si>
  <si>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</si>
  <si>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</si>
  <si>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</si>
  <si>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</si>
  <si>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</si>
  <si>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</si>
  <si>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</si>
  <si>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</si>
  <si>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</si>
  <si>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</si>
  <si>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</si>
  <si>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</si>
  <si>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</si>
  <si>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</si>
  <si>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</si>
  <si>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</si>
  <si>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</si>
  <si>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</si>
  <si>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</si>
  <si>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</si>
  <si>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</si>
  <si>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</si>
  <si>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</si>
  <si>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</si>
  <si>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</si>
  <si>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</si>
  <si>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</si>
  <si>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</si>
  <si>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</si>
  <si>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</si>
  <si>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</si>
  <si>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</si>
  <si>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</si>
  <si>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</si>
  <si>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</si>
  <si>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</si>
  <si>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</si>
  <si>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</si>
  <si>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</si>
  <si>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</si>
  <si>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</si>
  <si>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</si>
  <si>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</si>
  <si>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</si>
  <si>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</si>
  <si>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</si>
  <si>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</si>
  <si>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</si>
  <si>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</si>
  <si>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</si>
  <si>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</si>
  <si>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</si>
  <si>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</si>
  <si>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</si>
  <si>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</si>
  <si>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</si>
  <si>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</si>
  <si>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</si>
  <si>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</si>
  <si>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</si>
  <si>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</si>
  <si>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</si>
  <si>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</si>
  <si>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</si>
  <si>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</si>
  <si>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</si>
  <si>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</si>
  <si>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</si>
  <si>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</si>
  <si>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</si>
  <si>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</si>
  <si>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</si>
  <si>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</si>
  <si>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</si>
  <si>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</si>
  <si>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</si>
  <si>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</si>
  <si>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</si>
  <si>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</si>
  <si>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</si>
  <si>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</si>
  <si>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</si>
  <si>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</si>
  <si>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</si>
  <si>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</si>
  <si>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</si>
  <si>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</si>
  <si>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</si>
  <si>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</si>
  <si>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</si>
  <si>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</si>
  <si>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</si>
  <si>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</si>
  <si>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</si>
  <si>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</si>
  <si>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</si>
  <si>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</si>
  <si>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</si>
  <si>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</si>
  <si>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</si>
  <si>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</si>
  <si>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</si>
  <si>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</si>
  <si>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</si>
  <si>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</si>
  <si>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</si>
  <si>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</si>
  <si>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</si>
  <si>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</si>
  <si>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</si>
  <si>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</si>
  <si>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</si>
  <si>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</si>
  <si>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</si>
  <si>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</si>
  <si>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</si>
  <si>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</si>
  <si>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</si>
  <si>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</si>
  <si>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</si>
  <si>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</si>
  <si>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</si>
  <si>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</si>
  <si>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</si>
  <si>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</si>
  <si>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</si>
  <si>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</si>
  <si>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</si>
  <si>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</si>
  <si>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</si>
  <si>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</si>
  <si>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</si>
  <si>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</si>
  <si>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</si>
  <si>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</si>
  <si>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</si>
  <si>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</si>
  <si>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</si>
  <si>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</si>
  <si>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</si>
  <si>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</si>
  <si>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</si>
  <si>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</si>
  <si>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</si>
  <si>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</si>
  <si>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</si>
  <si>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</si>
  <si>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</si>
  <si>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</si>
  <si>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</si>
  <si>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</si>
  <si>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</si>
  <si>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</si>
  <si>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</si>
  <si>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</si>
  <si>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</si>
  <si>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</si>
  <si>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</si>
  <si>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</si>
  <si>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</si>
  <si>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</si>
  <si>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</si>
  <si>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</si>
  <si>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</si>
  <si>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</si>
  <si>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</si>
  <si>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</si>
  <si>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</si>
  <si>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</si>
  <si>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</si>
  <si>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</si>
  <si>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</si>
  <si>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</si>
  <si>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</si>
  <si>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</si>
  <si>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</si>
  <si>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</si>
  <si>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</si>
  <si>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</si>
  <si>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</si>
  <si>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</si>
  <si>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</si>
  <si>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</si>
  <si>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</si>
  <si>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</si>
  <si>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</si>
  <si>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</si>
  <si>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</si>
  <si>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</si>
  <si>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</si>
  <si>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</si>
  <si>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</si>
  <si>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</si>
  <si>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</si>
  <si>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</si>
  <si>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</si>
  <si>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</si>
  <si>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</si>
  <si>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</si>
  <si>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</si>
  <si>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</si>
  <si>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</si>
  <si>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</si>
  <si>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</si>
  <si>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</si>
  <si>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</si>
  <si>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</si>
  <si>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</si>
  <si>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</si>
  <si>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</si>
  <si>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</si>
  <si>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</si>
  <si>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</si>
  <si>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</si>
  <si>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</si>
  <si>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</si>
  <si>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</si>
  <si>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</si>
  <si>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</si>
  <si>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</si>
  <si>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</si>
  <si>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</si>
  <si>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</si>
  <si>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</si>
  <si>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</si>
  <si>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</si>
  <si>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</si>
  <si>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</si>
  <si>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</si>
  <si>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</si>
  <si>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</si>
  <si>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</si>
  <si>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</si>
  <si>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</si>
  <si>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</si>
  <si>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</si>
  <si>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</si>
  <si>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</si>
  <si>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</si>
  <si>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</si>
  <si>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</si>
  <si>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</si>
  <si>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</si>
  <si>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</si>
  <si>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</si>
  <si>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</si>
  <si>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</si>
  <si>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</si>
  <si>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</si>
  <si>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</si>
  <si>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</si>
  <si>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</si>
  <si>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</si>
  <si>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</si>
  <si>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</si>
  <si>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</si>
  <si>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</si>
  <si>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</si>
  <si>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</si>
  <si>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</si>
  <si>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</si>
  <si>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</si>
  <si>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</si>
  <si>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</si>
  <si>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</si>
  <si>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</si>
  <si>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</si>
  <si>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</si>
  <si>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</si>
  <si>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</si>
  <si>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</si>
  <si>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</si>
  <si>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</si>
  <si>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</si>
  <si>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</si>
  <si>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</si>
  <si>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</si>
  <si>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</si>
  <si>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</si>
  <si>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</si>
  <si>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</si>
  <si>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</si>
  <si>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</si>
  <si>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</si>
  <si>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</si>
  <si>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</si>
  <si>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</si>
  <si>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</si>
  <si>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</si>
  <si>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</si>
  <si>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</si>
  <si>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</si>
  <si>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</si>
  <si>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</si>
  <si>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</si>
  <si>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</si>
  <si>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</si>
  <si>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</si>
  <si>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</si>
  <si>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</si>
  <si>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</si>
  <si>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</si>
  <si>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</si>
  <si>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</si>
  <si>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</si>
  <si>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</si>
  <si>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</si>
  <si>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</si>
  <si>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</si>
  <si>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</si>
  <si>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</si>
  <si>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</si>
  <si>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</si>
  <si>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</si>
  <si>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</si>
  <si>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</si>
  <si>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</si>
  <si>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</si>
  <si>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</si>
  <si>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</si>
  <si>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</si>
  <si>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</si>
  <si>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</si>
  <si>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</si>
  <si>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</si>
  <si>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</si>
  <si>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</si>
  <si>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</si>
  <si>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</si>
  <si>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</si>
  <si>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</si>
  <si>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</si>
  <si>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</si>
  <si>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</si>
  <si>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</si>
  <si>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</si>
  <si>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</si>
  <si>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</si>
  <si>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</si>
  <si>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</si>
  <si>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</si>
  <si>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</si>
  <si>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</si>
  <si>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</si>
  <si>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</si>
  <si>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</si>
  <si>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</si>
  <si>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</si>
  <si>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</si>
  <si>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</si>
  <si>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</si>
  <si>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</si>
  <si>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</si>
  <si>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</si>
  <si>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</si>
  <si>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</si>
  <si>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</si>
  <si>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</si>
  <si>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</si>
  <si>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</si>
  <si>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</si>
  <si>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</si>
  <si>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</si>
  <si>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</si>
  <si>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</si>
  <si>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</si>
  <si>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</si>
  <si>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</si>
  <si>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</si>
  <si>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</si>
  <si>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</si>
  <si>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</si>
  <si>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</si>
  <si>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</si>
  <si>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</si>
  <si>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</si>
  <si>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</si>
  <si>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</si>
  <si>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</si>
  <si>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</si>
  <si>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</si>
  <si>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</si>
  <si>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</si>
  <si>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</si>
  <si>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</si>
  <si>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</si>
  <si>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</si>
  <si>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</si>
  <si>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</si>
  <si>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</si>
  <si>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</si>
  <si>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</si>
  <si>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</si>
  <si>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</si>
  <si>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</si>
  <si>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</si>
  <si>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</si>
  <si>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</si>
  <si>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</si>
  <si>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</si>
  <si>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</si>
  <si>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</si>
  <si>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</si>
  <si>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</si>
  <si>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</si>
  <si>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</si>
  <si>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</si>
  <si>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</si>
  <si>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</si>
  <si>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</si>
  <si>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</si>
  <si>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</si>
  <si>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</si>
  <si>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</si>
  <si>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</si>
  <si>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</si>
  <si>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</si>
  <si>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</si>
  <si>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</si>
  <si>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</si>
  <si>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</si>
  <si>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</si>
  <si>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</si>
  <si>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</si>
  <si>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</si>
  <si>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</si>
  <si>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</si>
  <si>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</si>
  <si>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</si>
  <si>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</si>
  <si>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</si>
  <si>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</si>
  <si>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</si>
  <si>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</si>
  <si>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</si>
  <si>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</si>
  <si>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</si>
  <si>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</si>
  <si>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</si>
  <si>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</si>
  <si>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</si>
  <si>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</si>
  <si>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</si>
  <si>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</si>
  <si>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</si>
  <si>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</si>
  <si>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</si>
  <si>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</si>
  <si>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</si>
  <si>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</si>
  <si>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</si>
  <si>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</si>
  <si>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</si>
  <si>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</si>
  <si>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</si>
  <si>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</si>
  <si>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</si>
  <si>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</si>
  <si>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</si>
  <si>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</si>
  <si>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</si>
  <si>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</si>
  <si>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</si>
  <si>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</si>
  <si>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</si>
  <si>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</si>
  <si>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</si>
  <si>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</si>
  <si>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</si>
  <si>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</si>
  <si>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</si>
  <si>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</si>
  <si>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</si>
  <si>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</si>
  <si>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</si>
  <si>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</si>
  <si>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</si>
  <si>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</si>
  <si>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</si>
  <si>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</si>
  <si>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</si>
  <si>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</si>
  <si>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</si>
  <si>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</si>
  <si>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</si>
  <si>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</si>
  <si>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</si>
  <si>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</si>
  <si>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</si>
  <si>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</si>
  <si>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</si>
  <si>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</si>
  <si>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</si>
  <si>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</si>
  <si>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</si>
  <si>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</si>
  <si>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</si>
  <si>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</si>
  <si>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</si>
  <si>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</si>
  <si>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</si>
  <si>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</si>
  <si>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</si>
  <si>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</si>
  <si>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</si>
  <si>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</si>
  <si>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</si>
  <si>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</si>
  <si>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</si>
  <si>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</si>
  <si>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</si>
  <si>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</si>
  <si>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</si>
  <si>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</si>
  <si>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</si>
  <si>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</si>
  <si>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</si>
  <si>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</si>
  <si>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</si>
  <si>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</si>
  <si>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</si>
  <si>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</si>
  <si>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</si>
  <si>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</si>
  <si>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</si>
  <si>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</si>
  <si>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</si>
  <si>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</si>
  <si>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</si>
  <si>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</si>
  <si>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</si>
  <si>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</si>
  <si>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</si>
  <si>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</si>
  <si>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</si>
  <si>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</si>
  <si>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</si>
  <si>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</si>
  <si>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</si>
  <si>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</si>
  <si>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</si>
  <si>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</si>
  <si>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</si>
  <si>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</si>
  <si>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</si>
  <si>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</si>
  <si>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</si>
  <si>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</si>
  <si>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</si>
  <si>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</si>
  <si>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</si>
  <si>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</si>
  <si>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</si>
  <si>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</si>
  <si>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</si>
  <si>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</si>
  <si>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</si>
  <si>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</si>
  <si>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</si>
  <si>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</si>
  <si>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</si>
  <si>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</si>
  <si>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</si>
  <si>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</si>
  <si>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</si>
  <si>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</si>
  <si>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</si>
  <si>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</si>
  <si>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</si>
  <si>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</si>
  <si>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</si>
  <si>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</si>
  <si>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</si>
  <si>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</si>
  <si>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</si>
  <si>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</si>
  <si>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</si>
  <si>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</si>
  <si>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</si>
  <si>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</si>
  <si>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</si>
  <si>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</si>
  <si>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</si>
  <si>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</si>
  <si>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</si>
  <si>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</si>
  <si>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</si>
  <si>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</si>
  <si>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</si>
  <si>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</si>
  <si>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</si>
  <si>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</si>
  <si>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</si>
  <si>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</si>
  <si>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</si>
  <si>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</si>
  <si>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</si>
  <si>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</si>
  <si>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</si>
  <si>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</si>
  <si>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</si>
  <si>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</si>
  <si>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</si>
  <si>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</si>
  <si>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</si>
  <si>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</si>
  <si>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</si>
  <si>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</si>
  <si>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</si>
  <si>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</si>
  <si>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</si>
  <si>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</si>
  <si>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</si>
  <si>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</si>
  <si>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</si>
  <si>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</si>
  <si>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</si>
  <si>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</si>
  <si>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</si>
  <si>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</si>
  <si>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</si>
  <si>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</si>
  <si>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</si>
  <si>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</si>
  <si>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</si>
  <si>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</si>
  <si>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</si>
  <si>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</si>
  <si>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</si>
  <si>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</si>
  <si>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</si>
  <si>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</si>
  <si>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</si>
  <si>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</si>
  <si>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</si>
  <si>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</si>
  <si>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</si>
  <si>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</si>
  <si>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</si>
  <si>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</si>
  <si>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</si>
  <si>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</si>
  <si>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</si>
  <si>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</si>
  <si>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</si>
  <si>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</si>
  <si>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</si>
  <si>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</si>
  <si>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</si>
  <si>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</si>
  <si>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</si>
  <si>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</si>
  <si>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</si>
  <si>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</si>
  <si>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</si>
  <si>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</si>
  <si>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</si>
  <si>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</si>
  <si>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</si>
  <si>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</si>
  <si>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</si>
  <si>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</si>
  <si>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</si>
  <si>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</si>
  <si>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</si>
  <si>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</si>
  <si>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</si>
  <si>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</si>
  <si>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</si>
  <si>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</si>
  <si>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</si>
  <si>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</si>
  <si>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</si>
  <si>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</si>
  <si>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</si>
  <si>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</si>
  <si>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</si>
  <si>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</si>
  <si>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</si>
  <si>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</si>
  <si>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</si>
  <si>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</si>
  <si>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</si>
  <si>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</si>
  <si>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</si>
  <si>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</si>
  <si>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</si>
  <si>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</si>
  <si>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</si>
  <si>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</si>
  <si>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</si>
  <si>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</si>
  <si>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</si>
  <si>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</si>
  <si>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</si>
  <si>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</si>
  <si>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</si>
  <si>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</si>
  <si>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</si>
  <si>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</si>
  <si>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</si>
  <si>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</si>
  <si>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</si>
  <si>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</si>
  <si>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</si>
  <si>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</si>
  <si>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</si>
  <si>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</si>
  <si>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</si>
  <si>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</si>
  <si>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</si>
  <si>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</si>
  <si>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</si>
  <si>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</si>
  <si>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</si>
  <si>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</si>
  <si>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</si>
  <si>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</si>
  <si>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</si>
  <si>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</si>
  <si>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</si>
  <si>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</si>
  <si>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</si>
  <si>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</si>
  <si>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</si>
  <si>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</si>
  <si>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</si>
  <si>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</si>
  <si>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</si>
  <si>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</si>
  <si>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</si>
  <si>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</si>
  <si>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</si>
  <si>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</si>
  <si>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</si>
  <si>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</si>
  <si>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</si>
  <si>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</si>
  <si>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</si>
  <si>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</si>
  <si>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</si>
  <si>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</si>
  <si>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</si>
  <si>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</si>
  <si>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</si>
  <si>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</si>
  <si>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</si>
  <si>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</si>
  <si>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</si>
  <si>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</si>
  <si>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</si>
  <si>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</si>
  <si>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</si>
  <si>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</si>
  <si>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</si>
  <si>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</si>
  <si>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</si>
  <si>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</si>
  <si>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</si>
  <si>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</si>
  <si>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</si>
  <si>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</si>
  <si>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</si>
  <si>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</si>
  <si>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</si>
  <si>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</si>
  <si>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</si>
  <si>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</si>
  <si>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</si>
  <si>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</si>
  <si>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</si>
  <si>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</si>
  <si>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</si>
  <si>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</si>
  <si>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</si>
  <si>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</si>
  <si>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</si>
  <si>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</si>
  <si>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</si>
  <si>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</si>
  <si>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</si>
  <si>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</si>
  <si>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</si>
  <si>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</si>
  <si>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</si>
  <si>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</si>
  <si>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</si>
  <si>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</si>
  <si>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</si>
  <si>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</si>
  <si>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</si>
  <si>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</si>
  <si>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</si>
  <si>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</si>
  <si>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</si>
  <si>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</si>
  <si>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</si>
  <si>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</si>
  <si>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</si>
  <si>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</si>
  <si>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</si>
  <si>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</si>
  <si>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</si>
  <si>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</si>
  <si>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</si>
  <si>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</si>
  <si>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</si>
  <si>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</si>
  <si>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</si>
  <si>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</si>
  <si>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</si>
  <si>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</si>
  <si>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</si>
  <si>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</si>
  <si>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</si>
  <si>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</si>
  <si>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</si>
  <si>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</si>
  <si>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</si>
  <si>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</si>
  <si>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</si>
  <si>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</si>
  <si>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</si>
  <si>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</si>
  <si>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</si>
  <si>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</si>
  <si>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</si>
  <si>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</si>
  <si>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</si>
  <si>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</si>
  <si>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</si>
  <si>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</si>
  <si>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</si>
  <si>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</si>
  <si>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</si>
  <si>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</si>
  <si>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</si>
  <si>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</si>
  <si>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</si>
  <si>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</si>
  <si>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</si>
  <si>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</si>
  <si>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</si>
  <si>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</si>
  <si>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</si>
  <si>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</si>
  <si>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</si>
  <si>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</si>
  <si>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</si>
  <si>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</si>
  <si>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</si>
  <si>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</si>
  <si>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</si>
  <si>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</si>
  <si>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</si>
  <si>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</si>
  <si>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</si>
  <si>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</si>
  <si>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</si>
  <si>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</si>
  <si>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</si>
  <si>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</si>
  <si>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</si>
  <si>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</si>
  <si>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</si>
  <si>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</si>
  <si>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</si>
  <si>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</si>
  <si>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</si>
  <si>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</si>
  <si>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</si>
  <si>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</si>
  <si>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</si>
  <si>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</si>
  <si>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</si>
  <si>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</si>
  <si>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</si>
  <si>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</si>
  <si>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</si>
  <si>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</si>
  <si>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</si>
  <si>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</si>
  <si>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</si>
  <si>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</si>
  <si>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</si>
  <si>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</si>
  <si>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</si>
  <si>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</si>
  <si>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</si>
  <si>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</si>
  <si>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</si>
  <si>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</si>
  <si>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</si>
  <si>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</si>
  <si>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</si>
  <si>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</si>
  <si>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</si>
  <si>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</si>
  <si>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</si>
  <si>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</si>
  <si>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</si>
  <si>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</si>
  <si>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</si>
  <si>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</si>
  <si>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</si>
  <si>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</si>
  <si>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</si>
  <si>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</si>
  <si>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</si>
  <si>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</si>
  <si>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</si>
  <si>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</si>
  <si>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</si>
  <si>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</si>
  <si>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</si>
  <si>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</si>
  <si>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</si>
  <si>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</si>
  <si>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</si>
  <si>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</si>
  <si>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</si>
  <si>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</si>
  <si>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</si>
  <si>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</si>
  <si>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</si>
  <si>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</si>
  <si>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</si>
  <si>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</si>
  <si>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</si>
  <si>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</si>
  <si>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</si>
  <si>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</si>
  <si>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</si>
  <si>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</si>
  <si>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</si>
  <si>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</si>
  <si>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</si>
  <si>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</si>
  <si>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</si>
  <si>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</si>
  <si>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</si>
  <si>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</si>
  <si>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</si>
  <si>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</si>
  <si>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</si>
  <si>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</si>
  <si>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</si>
  <si>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</si>
  <si>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</si>
  <si>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</si>
  <si>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</si>
  <si>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</si>
  <si>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</si>
  <si>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</si>
  <si>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</si>
  <si>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</si>
  <si>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</si>
  <si>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</si>
  <si>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</si>
  <si>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</si>
  <si>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</si>
  <si>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</si>
  <si>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</si>
  <si>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</si>
  <si>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</si>
  <si>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</si>
  <si>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</si>
  <si>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</si>
  <si>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</si>
  <si>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</si>
  <si>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</si>
  <si>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</si>
  <si>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</si>
  <si>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</si>
  <si>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</si>
  <si>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</si>
  <si>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</si>
  <si>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</si>
  <si>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</si>
  <si>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</si>
  <si>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</si>
  <si>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</si>
  <si>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</si>
  <si>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</si>
  <si>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</si>
  <si>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</si>
  <si>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</si>
  <si>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</si>
  <si>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</si>
  <si>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</si>
  <si>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</si>
  <si>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</si>
  <si>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</si>
  <si>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</si>
  <si>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</si>
  <si>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</si>
  <si>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</si>
  <si>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</si>
  <si>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</si>
  <si>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</si>
  <si>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</si>
  <si>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</si>
  <si>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</si>
  <si>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</si>
  <si>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</si>
  <si>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</si>
  <si>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</si>
  <si>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</si>
  <si>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</si>
  <si>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</si>
  <si>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</si>
  <si>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</si>
  <si>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</si>
  <si>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</si>
  <si>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</si>
  <si>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</si>
  <si>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</si>
  <si>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</si>
  <si>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</si>
  <si>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</si>
  <si>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</si>
  <si>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</si>
  <si>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</si>
  <si>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</si>
  <si>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</si>
  <si>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</si>
  <si>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</si>
  <si>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</si>
  <si>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</si>
  <si>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</si>
  <si>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</si>
  <si>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</si>
  <si>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</si>
  <si>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</si>
  <si>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</si>
  <si>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</si>
  <si>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</si>
  <si>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</si>
  <si>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</si>
  <si>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</si>
  <si>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</si>
  <si>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</si>
  <si>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</si>
  <si>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</si>
  <si>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</si>
  <si>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</si>
  <si>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</si>
  <si>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</si>
  <si>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</si>
  <si>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</si>
  <si>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</si>
  <si>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</si>
  <si>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</si>
  <si>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</si>
  <si>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</si>
  <si>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</si>
  <si>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</si>
  <si>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</si>
  <si>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</si>
  <si>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</si>
  <si>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</si>
  <si>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</si>
  <si>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</si>
  <si>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</si>
  <si>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</si>
  <si>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</si>
  <si>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</si>
  <si>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</si>
  <si>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</si>
  <si>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</si>
  <si>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</si>
  <si>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</si>
  <si>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</si>
  <si>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</si>
  <si>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</si>
  <si>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</si>
  <si>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</si>
  <si>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</si>
  <si>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</si>
  <si>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</si>
  <si>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</si>
  <si>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</si>
  <si>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</si>
  <si>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</si>
  <si>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</si>
  <si>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</si>
  <si>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</si>
  <si>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</si>
  <si>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</si>
  <si>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</si>
  <si>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</si>
  <si>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</si>
  <si>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</si>
  <si>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</si>
  <si>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</si>
  <si>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</si>
  <si>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</si>
  <si>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</si>
  <si>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</si>
  <si>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</si>
  <si>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</si>
  <si>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</si>
  <si>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</si>
  <si>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</si>
  <si>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</si>
  <si>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</si>
  <si>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</si>
  <si>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</si>
  <si>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</si>
  <si>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</si>
  <si>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</si>
  <si>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</si>
  <si>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</si>
  <si>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</si>
  <si>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</si>
  <si>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</si>
  <si>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</si>
  <si>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</si>
  <si>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</si>
  <si>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</si>
  <si>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</si>
  <si>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</si>
  <si>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</si>
  <si>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</si>
  <si>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</si>
  <si>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</si>
  <si>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</si>
  <si>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</si>
  <si>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</si>
  <si>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</si>
  <si>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</si>
  <si>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</si>
  <si>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</si>
  <si>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</si>
  <si>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</si>
  <si>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</si>
  <si>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</si>
  <si>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</si>
  <si>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</si>
  <si>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</si>
  <si>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</si>
  <si>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</si>
  <si>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</si>
  <si>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</si>
  <si>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</si>
  <si>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</si>
  <si>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</si>
  <si>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</si>
  <si>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</si>
  <si>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</si>
  <si>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</si>
  <si>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</si>
  <si>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</si>
  <si>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</si>
  <si>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</si>
  <si>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</si>
  <si>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</si>
  <si>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</si>
  <si>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</si>
  <si>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</si>
  <si>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</si>
  <si>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</si>
  <si>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</si>
  <si>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</si>
  <si>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</si>
  <si>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</si>
  <si>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</si>
  <si>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</si>
  <si>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</si>
  <si>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</si>
  <si>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</si>
  <si>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</si>
  <si>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</si>
  <si>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</si>
  <si>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</si>
  <si>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</si>
  <si>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</si>
  <si>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</si>
  <si>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</si>
  <si>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</si>
  <si>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</si>
  <si>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</si>
  <si>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</si>
  <si>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</si>
  <si>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</si>
  <si>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</si>
  <si>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</si>
  <si>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</si>
  <si>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</si>
  <si>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</si>
  <si>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</si>
  <si>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</si>
  <si>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</si>
  <si>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</si>
  <si>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</si>
  <si>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</si>
  <si>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</si>
  <si>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</si>
  <si>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</si>
  <si>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</si>
  <si>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</si>
  <si>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</si>
  <si>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</si>
  <si>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</si>
  <si>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</si>
  <si>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</si>
  <si>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</si>
  <si>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</si>
  <si>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</si>
  <si>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</si>
  <si>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</si>
  <si>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</si>
  <si>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</si>
  <si>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</si>
  <si>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</si>
  <si>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</si>
  <si>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</si>
  <si>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</si>
  <si>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</si>
  <si>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</si>
  <si>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</si>
  <si>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</si>
  <si>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</si>
  <si>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</si>
  <si>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</si>
  <si>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</si>
  <si>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</si>
  <si>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</si>
  <si>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</si>
  <si>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</si>
  <si>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</si>
  <si>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</si>
  <si>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</si>
  <si>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</si>
  <si>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</si>
  <si>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</si>
  <si>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</si>
  <si>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</si>
  <si>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</si>
  <si>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</si>
  <si>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</si>
  <si>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</si>
  <si>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</si>
  <si>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</si>
  <si>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</si>
  <si>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</si>
  <si>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</si>
  <si>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</si>
  <si>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</si>
  <si>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</si>
  <si>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</si>
  <si>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</si>
  <si>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</si>
  <si>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</si>
  <si>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</si>
  <si>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</si>
  <si>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</si>
  <si>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</si>
  <si>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</si>
  <si>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</si>
  <si>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</si>
  <si>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</si>
  <si>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</si>
  <si>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</si>
  <si>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</si>
  <si>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</si>
  <si>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</si>
  <si>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</si>
  <si>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</si>
  <si>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</si>
  <si>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</si>
  <si>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</si>
  <si>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</si>
  <si>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</si>
  <si>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</si>
  <si>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</si>
  <si>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</si>
  <si>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</si>
  <si>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</si>
  <si>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</si>
  <si>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</si>
  <si>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</si>
  <si>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</si>
  <si>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</si>
  <si>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</si>
  <si>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</si>
  <si>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</si>
  <si>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</si>
  <si>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</si>
  <si>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</si>
  <si>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</si>
  <si>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</si>
  <si>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</si>
  <si>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</si>
  <si>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</si>
  <si>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</si>
  <si>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</si>
  <si>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</si>
  <si>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</si>
  <si>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</si>
  <si>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</si>
  <si>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</si>
  <si>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</si>
  <si>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</si>
  <si>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</si>
  <si>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</si>
  <si>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</si>
  <si>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</si>
  <si>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</si>
  <si>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</si>
  <si>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</si>
  <si>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</si>
  <si>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</si>
  <si>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</si>
  <si>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</si>
  <si>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</si>
  <si>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</si>
  <si>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</si>
  <si>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</si>
  <si>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</si>
  <si>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</si>
  <si>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</si>
  <si>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</si>
  <si>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</si>
  <si>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</si>
  <si>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</si>
  <si>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</si>
  <si>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</si>
  <si>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</si>
  <si>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</si>
  <si>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</si>
  <si>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</si>
  <si>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</si>
  <si>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</si>
  <si>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</si>
  <si>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</si>
  <si>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</si>
  <si>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</si>
  <si>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</si>
  <si>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</si>
  <si>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</si>
  <si>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</si>
  <si>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</si>
  <si>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</si>
  <si>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</si>
  <si>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</si>
  <si>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</si>
  <si>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</si>
  <si>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</si>
  <si>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</si>
  <si>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</si>
  <si>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</si>
  <si>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</si>
  <si>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</si>
  <si>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</si>
  <si>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</si>
  <si>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</si>
  <si>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</si>
  <si>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</si>
  <si>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</si>
  <si>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</si>
  <si>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</si>
  <si>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</si>
  <si>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</si>
  <si>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</si>
  <si>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</si>
  <si>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</si>
  <si>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</si>
  <si>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</si>
  <si>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</si>
  <si>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</si>
  <si>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</si>
  <si>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</si>
  <si>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</si>
  <si>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</si>
  <si>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</si>
  <si>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</si>
  <si>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</si>
  <si>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</si>
  <si>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</si>
  <si>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</si>
  <si>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</si>
  <si>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</si>
  <si>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</si>
  <si>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</si>
  <si>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</si>
  <si>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</si>
  <si>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</si>
  <si>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</si>
  <si>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</si>
  <si>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</si>
  <si>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</si>
  <si>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</si>
  <si>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</si>
  <si>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</si>
  <si>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</si>
  <si>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</si>
  <si>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</si>
  <si>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</si>
  <si>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</si>
  <si>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</si>
  <si>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</si>
  <si>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</si>
  <si>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</si>
  <si>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</si>
  <si>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</si>
  <si>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</si>
  <si>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</si>
  <si>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</si>
  <si>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</si>
  <si>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</si>
  <si>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</si>
  <si>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</si>
  <si>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</si>
  <si>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</si>
  <si>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</si>
  <si>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</si>
  <si>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</si>
  <si>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</si>
  <si>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</si>
  <si>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</si>
  <si>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</si>
  <si>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</si>
  <si>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</si>
  <si>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</si>
  <si>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</si>
  <si>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</si>
  <si>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</si>
  <si>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</si>
  <si>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</si>
  <si>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</si>
  <si>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</si>
  <si>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</si>
  <si>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</si>
  <si>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</si>
  <si>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</si>
  <si>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</si>
  <si>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</si>
  <si>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</si>
  <si>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</si>
  <si>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</si>
  <si>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</si>
  <si>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</si>
  <si>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</si>
  <si>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</si>
  <si>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</si>
  <si>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</si>
  <si>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</si>
  <si>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</si>
  <si>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</si>
  <si>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</si>
  <si>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</si>
  <si>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</si>
  <si>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</si>
  <si>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</si>
  <si>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</si>
  <si>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</si>
  <si>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</si>
  <si>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</si>
  <si>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</si>
  <si>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</si>
  <si>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</si>
  <si>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</si>
  <si>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</si>
  <si>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</si>
  <si>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</si>
  <si>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</si>
  <si>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</si>
  <si>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</si>
  <si>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</si>
  <si>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</si>
  <si>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</si>
  <si>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</si>
  <si>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</si>
  <si>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</si>
  <si>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</si>
  <si>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</si>
  <si>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</si>
  <si>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</si>
  <si>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</si>
  <si>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</si>
  <si>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</si>
  <si>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</si>
  <si>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</si>
  <si>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</si>
  <si>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</si>
  <si>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</si>
  <si>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</si>
  <si>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</si>
  <si>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</si>
  <si>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</si>
  <si>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</si>
  <si>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</si>
  <si>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</si>
  <si>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</si>
  <si>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</si>
  <si>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</si>
  <si>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</si>
  <si>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</si>
  <si>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</si>
  <si>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</si>
  <si>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</si>
  <si>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</si>
  <si>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</si>
  <si>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</si>
  <si>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</si>
  <si>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</si>
  <si>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</si>
  <si>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</si>
  <si>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</si>
  <si>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</si>
  <si>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</si>
  <si>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</si>
  <si>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</si>
  <si>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</si>
  <si>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</si>
  <si>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</si>
  <si>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</si>
  <si>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</si>
  <si>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</si>
  <si>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</si>
  <si>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</si>
  <si>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</si>
  <si>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</si>
  <si>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</si>
  <si>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</si>
  <si>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</si>
  <si>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</si>
  <si>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</si>
  <si>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</si>
  <si>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</si>
  <si>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</si>
  <si>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</si>
  <si>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</si>
  <si>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</si>
  <si>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</si>
  <si>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</si>
  <si>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</si>
  <si>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</si>
  <si>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</si>
  <si>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</si>
  <si>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</si>
  <si>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</si>
  <si>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</si>
  <si>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</si>
  <si>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</si>
  <si>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</si>
  <si>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</si>
  <si>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</si>
  <si>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</si>
  <si>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</si>
  <si>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</si>
  <si>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</si>
  <si>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</si>
  <si>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</si>
  <si>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</si>
  <si>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</si>
  <si>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</si>
  <si>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</si>
  <si>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</si>
  <si>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</si>
  <si>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</si>
  <si>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</si>
  <si>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</si>
  <si>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</si>
  <si>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</si>
  <si>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</si>
  <si>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</si>
  <si>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</si>
  <si>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</si>
  <si>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</si>
  <si>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</si>
  <si>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</si>
  <si>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</si>
  <si>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</si>
  <si>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</si>
  <si>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</si>
  <si>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</si>
  <si>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</si>
  <si>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</si>
  <si>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</si>
  <si>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</si>
  <si>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</si>
  <si>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</si>
  <si>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</si>
  <si>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</si>
  <si>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</si>
  <si>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</si>
  <si>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</si>
  <si>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</si>
  <si>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</si>
  <si>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</si>
  <si>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</si>
  <si>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</si>
  <si>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</si>
  <si>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</si>
  <si>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</si>
  <si>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</si>
  <si>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</si>
  <si>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</si>
  <si>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</si>
  <si>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</si>
  <si>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</si>
  <si>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</si>
  <si>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</si>
  <si>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</si>
  <si>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</si>
  <si>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</si>
  <si>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</si>
  <si>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</si>
  <si>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</si>
  <si>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</si>
  <si>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</si>
  <si>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</si>
  <si>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</si>
  <si>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</si>
  <si>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</si>
  <si>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</si>
  <si>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</si>
  <si>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</si>
  <si>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</si>
  <si>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</si>
  <si>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</si>
  <si>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</si>
  <si>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</si>
  <si>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</si>
  <si>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</si>
  <si>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</si>
  <si>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</si>
  <si>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</si>
  <si>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</si>
  <si>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</si>
  <si>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</si>
  <si>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</si>
  <si>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</si>
  <si>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</si>
  <si>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</si>
  <si>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</si>
  <si>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</si>
  <si>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</si>
  <si>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</si>
  <si>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</si>
  <si>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</si>
  <si>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</si>
  <si>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</si>
  <si>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</si>
  <si>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</si>
  <si>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</si>
  <si>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</si>
  <si>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</si>
  <si>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</si>
  <si>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</si>
  <si>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</si>
  <si>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</si>
  <si>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</si>
  <si>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</si>
  <si>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</si>
  <si>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</si>
  <si>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</si>
  <si>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</si>
  <si>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</si>
  <si>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</si>
  <si>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</si>
  <si>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</si>
  <si>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</si>
  <si>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</si>
  <si>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</si>
  <si>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</si>
  <si>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</si>
  <si>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</si>
  <si>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</si>
  <si>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</si>
  <si>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</si>
  <si>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</si>
  <si>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</si>
  <si>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</si>
  <si>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</si>
  <si>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</si>
  <si>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</si>
  <si>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</si>
  <si>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</si>
  <si>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</si>
  <si>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</si>
  <si>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</si>
  <si>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</si>
  <si>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</si>
  <si>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</si>
  <si>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</si>
  <si>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</si>
  <si>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</si>
  <si>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</si>
  <si>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</si>
  <si>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</si>
  <si>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</si>
  <si>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</si>
  <si>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</si>
  <si>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</si>
  <si>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</si>
  <si>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</si>
  <si>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</si>
  <si>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</si>
  <si>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</si>
  <si>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</si>
  <si>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</si>
  <si>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</si>
  <si>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</si>
  <si>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</si>
  <si>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</si>
  <si>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</si>
  <si>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</si>
  <si>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</si>
  <si>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</si>
  <si>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</si>
  <si>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</si>
  <si>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</si>
  <si>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</si>
  <si>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</si>
  <si>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</si>
  <si>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</si>
  <si>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</si>
  <si>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</si>
  <si>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</si>
  <si>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</si>
  <si>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</si>
  <si>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</si>
  <si>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</si>
  <si>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</si>
  <si>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</si>
  <si>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</si>
  <si>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</si>
  <si>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</si>
  <si>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</si>
  <si>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</si>
  <si>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</si>
  <si>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</si>
  <si>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</si>
  <si>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</si>
  <si>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</si>
  <si>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</si>
  <si>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</si>
  <si>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</si>
  <si>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</si>
  <si>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</si>
  <si>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</si>
  <si>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</si>
  <si>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</si>
  <si>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</si>
  <si>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</si>
  <si>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</si>
  <si>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</si>
  <si>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</si>
  <si>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</si>
  <si>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</si>
  <si>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</si>
  <si>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</si>
  <si>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</si>
  <si>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</si>
  <si>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</si>
  <si>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</si>
  <si>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</si>
  <si>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</si>
  <si>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</si>
  <si>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</si>
  <si>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</si>
  <si>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</si>
  <si>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</si>
  <si>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</si>
  <si>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</si>
  <si>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</si>
  <si>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</si>
  <si>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</si>
  <si>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</si>
  <si>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</si>
  <si>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</si>
  <si>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</si>
  <si>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</si>
  <si>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</si>
  <si>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</si>
  <si>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</si>
  <si>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</si>
  <si>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</si>
  <si>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</si>
  <si>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</si>
  <si>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</si>
  <si>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</si>
  <si>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</si>
  <si>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</si>
  <si>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</si>
  <si>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</si>
  <si>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</si>
  <si>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</si>
  <si>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</si>
  <si>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</si>
  <si>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</si>
  <si>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</si>
  <si>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</si>
  <si>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</si>
  <si>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</si>
  <si>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</si>
  <si>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</si>
  <si>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</si>
  <si>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</si>
  <si>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</si>
  <si>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</si>
  <si>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</si>
  <si>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</si>
  <si>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</si>
  <si>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</si>
  <si>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</si>
  <si>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</si>
  <si>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</si>
  <si>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</si>
  <si>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</si>
  <si>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</si>
  <si>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</si>
  <si>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</si>
  <si>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</si>
  <si>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</si>
  <si>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</si>
  <si>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</si>
  <si>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</si>
  <si>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</si>
  <si>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</si>
  <si>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</si>
  <si>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</si>
  <si>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</si>
  <si>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</si>
  <si>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</si>
  <si>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</si>
  <si>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</si>
  <si>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</si>
  <si>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</si>
  <si>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</si>
  <si>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</si>
  <si>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</si>
  <si>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</si>
  <si>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</si>
  <si>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</si>
  <si>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</si>
  <si>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</si>
  <si>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</si>
  <si>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</si>
  <si>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</si>
  <si>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</si>
  <si>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</si>
  <si>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</si>
  <si>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</si>
  <si>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</si>
  <si>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</si>
  <si>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</si>
  <si>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</si>
  <si>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</si>
  <si>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</si>
  <si>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</si>
  <si>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</si>
  <si>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</si>
  <si>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</si>
  <si>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</si>
  <si>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</si>
  <si>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</si>
  <si>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</si>
  <si>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</si>
  <si>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</si>
  <si>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</si>
  <si>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</si>
  <si>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</si>
  <si>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</si>
  <si>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</si>
  <si>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</si>
  <si>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</si>
  <si>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</si>
  <si>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</si>
  <si>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</si>
  <si>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</si>
  <si>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</si>
  <si>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</si>
  <si>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</si>
  <si>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</si>
  <si>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</si>
  <si>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</si>
  <si>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</si>
  <si>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</si>
  <si>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</si>
  <si>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</si>
  <si>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</si>
  <si>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</si>
  <si>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</si>
  <si>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</si>
  <si>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</si>
  <si>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</si>
  <si>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</si>
  <si>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</si>
  <si>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</si>
  <si>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</si>
  <si>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</si>
  <si>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</si>
  <si>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</si>
  <si>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</si>
  <si>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</si>
  <si>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</si>
  <si>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</si>
  <si>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</si>
  <si>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</si>
  <si>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</si>
  <si>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</si>
  <si>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</si>
  <si>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</si>
  <si>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</si>
  <si>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</si>
  <si>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</si>
  <si>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</si>
  <si>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</si>
  <si>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</si>
  <si>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</si>
  <si>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</si>
  <si>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</si>
  <si>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</si>
  <si>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</si>
  <si>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</si>
  <si>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</si>
  <si>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</si>
  <si>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</si>
  <si>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</si>
  <si>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</si>
  <si>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</si>
  <si>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</si>
  <si>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</si>
  <si>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</si>
  <si>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</si>
  <si>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</si>
  <si>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</si>
  <si>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</si>
  <si>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</si>
  <si>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</si>
  <si>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</si>
  <si>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</si>
  <si>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</si>
  <si>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</si>
  <si>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</si>
  <si>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</si>
  <si>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</si>
  <si>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</si>
  <si>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</si>
  <si>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</si>
  <si>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</si>
  <si>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</si>
  <si>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</si>
  <si>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</si>
  <si>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</si>
  <si>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</si>
  <si>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</si>
  <si>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</si>
  <si>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</si>
  <si>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</si>
  <si>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</si>
  <si>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</si>
  <si>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</si>
  <si>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</si>
  <si>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</si>
  <si>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</si>
  <si>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</si>
  <si>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</si>
  <si>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</si>
  <si>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</si>
  <si>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</si>
  <si>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</si>
  <si>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</si>
  <si>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</si>
  <si>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</si>
  <si>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</si>
  <si>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</si>
  <si>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</si>
  <si>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</si>
  <si>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</si>
  <si>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</si>
  <si>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</si>
  <si>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</si>
  <si>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</si>
  <si>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</si>
  <si>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</si>
  <si>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</si>
  <si>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</si>
  <si>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</si>
  <si>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</si>
  <si>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</si>
  <si>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</si>
  <si>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</si>
  <si>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</si>
  <si>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</si>
  <si>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</si>
  <si>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</si>
  <si>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</si>
  <si>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</si>
  <si>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</si>
  <si>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</si>
  <si>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</si>
  <si>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</si>
  <si>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</si>
  <si>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</si>
  <si>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</si>
  <si>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</si>
  <si>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</si>
  <si>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</si>
  <si>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</si>
  <si>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</si>
  <si>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</si>
  <si>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</si>
  <si>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</si>
  <si>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</si>
  <si>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</si>
  <si>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</si>
  <si>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</si>
  <si>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</si>
  <si>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</si>
  <si>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</si>
  <si>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</si>
  <si>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</si>
  <si>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</si>
  <si>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</si>
  <si>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</si>
  <si>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</si>
  <si>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</si>
  <si>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</si>
  <si>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</si>
  <si>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</si>
  <si>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</si>
  <si>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</si>
  <si>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</si>
  <si>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</si>
  <si>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</si>
  <si>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</si>
  <si>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</si>
  <si>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</si>
  <si>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</si>
  <si>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</si>
  <si>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</si>
  <si>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</si>
  <si>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</si>
  <si>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</si>
  <si>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</si>
  <si>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</si>
  <si>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</si>
  <si>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</si>
  <si>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</si>
  <si>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</si>
  <si>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</si>
  <si>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</si>
  <si>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</si>
  <si>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</si>
  <si>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</si>
  <si>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</si>
  <si>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</si>
  <si>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</si>
  <si>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</si>
  <si>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</si>
  <si>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</si>
  <si>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</si>
  <si>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</si>
  <si>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</si>
  <si>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</si>
  <si>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</si>
  <si>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</si>
  <si>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</si>
  <si>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</si>
  <si>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</si>
  <si>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</si>
  <si>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</si>
  <si>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</si>
  <si>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</si>
  <si>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</si>
  <si>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</si>
  <si>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</si>
  <si>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</si>
  <si>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</si>
  <si>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</si>
  <si>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</si>
  <si>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</si>
  <si>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</si>
  <si>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</si>
  <si>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</si>
  <si>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</si>
  <si>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</si>
  <si>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</si>
  <si>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</si>
  <si>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</si>
  <si>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</si>
  <si>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</si>
  <si>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</si>
  <si>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</si>
  <si>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</si>
  <si>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</si>
  <si>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</si>
  <si>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</si>
  <si>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</si>
  <si>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</si>
  <si>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</si>
  <si>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</si>
  <si>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</si>
  <si>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</si>
  <si>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</si>
  <si>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</si>
  <si>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</si>
  <si>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</si>
  <si>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</si>
  <si>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</si>
  <si>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</si>
  <si>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</si>
  <si>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</si>
  <si>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</si>
  <si>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</si>
  <si>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</si>
  <si>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</si>
  <si>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</si>
  <si>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</si>
  <si>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</si>
  <si>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</si>
  <si>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</si>
  <si>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</si>
  <si>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</si>
  <si>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</si>
  <si>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</si>
  <si>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</si>
  <si>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</si>
  <si>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</si>
  <si>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</si>
  <si>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</si>
  <si>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</si>
  <si>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</si>
  <si>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</si>
  <si>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</si>
  <si>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</si>
  <si>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</si>
  <si>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</si>
  <si>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</si>
  <si>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</si>
  <si>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</si>
  <si>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</si>
  <si>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</si>
  <si>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</si>
  <si>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</si>
  <si>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</si>
  <si>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</si>
  <si>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</si>
  <si>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</si>
  <si>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</si>
  <si>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</si>
  <si>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</si>
  <si>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</si>
  <si>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</si>
  <si>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</si>
  <si>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</si>
  <si>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</si>
  <si>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</si>
  <si>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</si>
  <si>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</si>
  <si>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</si>
  <si>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</si>
  <si>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</si>
  <si>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</si>
  <si>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</si>
  <si>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</si>
  <si>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</si>
  <si>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</si>
  <si>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</si>
  <si>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</si>
  <si>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</si>
  <si>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</si>
  <si>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</si>
  <si>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</si>
  <si>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</si>
  <si>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</si>
  <si>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</si>
  <si>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</si>
  <si>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</si>
  <si>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</si>
  <si>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</si>
  <si>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</si>
  <si>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</si>
  <si>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</si>
  <si>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</si>
  <si>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</si>
  <si>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</si>
  <si>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</si>
  <si>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</si>
  <si>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</si>
  <si>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</si>
  <si>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</si>
  <si>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</si>
  <si>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</si>
  <si>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</si>
  <si>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</si>
  <si>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</si>
  <si>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</si>
  <si>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</si>
  <si>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</si>
  <si>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</si>
  <si>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</si>
  <si>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</si>
  <si>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</si>
  <si>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</si>
  <si>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</si>
  <si>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</si>
  <si>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</si>
  <si>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</si>
  <si>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</si>
  <si>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</si>
  <si>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</si>
  <si>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</si>
  <si>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</si>
  <si>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</si>
  <si>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</si>
  <si>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</si>
  <si>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</si>
  <si>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</si>
  <si>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</si>
  <si>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</si>
  <si>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</si>
  <si>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</si>
  <si>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</si>
  <si>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</si>
  <si>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</si>
  <si>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</si>
  <si>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</si>
  <si>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</si>
  <si>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</si>
  <si>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</si>
  <si>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</si>
  <si>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</si>
  <si>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</si>
  <si>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</si>
  <si>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</si>
  <si>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</si>
  <si>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</si>
  <si>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</si>
  <si>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</si>
  <si>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</si>
  <si>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</si>
  <si>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</si>
  <si>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</si>
  <si>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</si>
  <si>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</si>
  <si>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</si>
  <si>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</si>
  <si>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</si>
  <si>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</si>
  <si>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</si>
  <si>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</si>
  <si>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</si>
  <si>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</si>
  <si>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</si>
  <si>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</si>
  <si>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</si>
  <si>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</si>
  <si>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</si>
  <si>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</si>
  <si>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</si>
  <si>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</si>
  <si>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</si>
  <si>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</si>
  <si>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</si>
  <si>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</si>
  <si>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</si>
  <si>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</si>
  <si>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</si>
  <si>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</si>
  <si>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</si>
  <si>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</si>
  <si>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</si>
  <si>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</si>
  <si>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</si>
  <si>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</si>
  <si>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</si>
  <si>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</si>
  <si>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</si>
  <si>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</si>
  <si>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</si>
  <si>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</si>
  <si>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</si>
  <si>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</si>
  <si>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</si>
  <si>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</si>
  <si>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</si>
  <si>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</si>
  <si>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</si>
  <si>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</si>
  <si>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</si>
  <si>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</si>
  <si>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</si>
  <si>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</si>
  <si>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</si>
  <si>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</si>
  <si>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</si>
  <si>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</si>
  <si>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</si>
  <si>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</si>
  <si>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</si>
  <si>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</si>
  <si>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</si>
  <si>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</si>
  <si>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</si>
  <si>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</si>
  <si>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</si>
  <si>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</si>
  <si>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</si>
  <si>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</si>
  <si>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</si>
  <si>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</si>
  <si>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</si>
  <si>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</si>
  <si>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</si>
  <si>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</si>
  <si>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</si>
  <si>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</si>
  <si>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</si>
  <si>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</si>
  <si>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</si>
  <si>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</si>
  <si>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</si>
  <si>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</si>
  <si>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</si>
  <si>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</si>
  <si>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</si>
  <si>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</si>
  <si>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</si>
  <si>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</si>
  <si>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</si>
  <si>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</si>
  <si>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</si>
  <si>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</si>
  <si>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</si>
  <si>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</si>
  <si>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</si>
  <si>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</si>
  <si>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</si>
  <si>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</si>
  <si>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</si>
  <si>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</si>
  <si>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</si>
  <si>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</si>
  <si>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</si>
  <si>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</si>
  <si>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</si>
  <si>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</si>
  <si>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</si>
  <si>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</si>
  <si>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</si>
  <si>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</si>
  <si>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</si>
  <si>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</si>
  <si>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</si>
  <si>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</si>
  <si>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</si>
  <si>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</si>
  <si>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</si>
  <si>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</si>
  <si>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</si>
  <si>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</si>
  <si>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</si>
  <si>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</si>
  <si>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</si>
  <si>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</si>
  <si>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</si>
  <si>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</si>
  <si>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</si>
  <si>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</si>
  <si>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</si>
  <si>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</si>
  <si>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</si>
  <si>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</si>
  <si>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</si>
  <si>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</si>
  <si>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</si>
  <si>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</si>
  <si>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</si>
  <si>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</si>
  <si>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</si>
  <si>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</si>
  <si>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</si>
  <si>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</si>
  <si>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</si>
  <si>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</si>
  <si>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</si>
  <si>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</si>
  <si>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</si>
  <si>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</si>
  <si>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</si>
  <si>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</si>
  <si>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</si>
  <si>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</si>
  <si>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</si>
  <si>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</si>
  <si>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</si>
  <si>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</si>
  <si>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</si>
  <si>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</si>
  <si>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</si>
  <si>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</si>
  <si>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</si>
  <si>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</si>
  <si>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</si>
  <si>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</si>
  <si>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</si>
  <si>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</si>
  <si>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</si>
  <si>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</si>
  <si>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</si>
  <si>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</si>
  <si>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</si>
  <si>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</si>
  <si>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</si>
  <si>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</si>
  <si>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</si>
  <si>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</si>
  <si>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</si>
  <si>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</si>
  <si>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</si>
  <si>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</si>
  <si>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</si>
  <si>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</si>
  <si>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</si>
  <si>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</si>
  <si>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</si>
  <si>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</si>
  <si>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</si>
  <si>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</si>
  <si>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</si>
  <si>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</si>
  <si>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</si>
  <si>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</si>
  <si>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</si>
  <si>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</si>
  <si>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</si>
  <si>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</si>
  <si>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</si>
  <si>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</si>
  <si>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</si>
  <si>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</si>
  <si>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</si>
  <si>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</si>
  <si>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</si>
  <si>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</si>
  <si>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</si>
  <si>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</si>
  <si>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</si>
  <si>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</si>
  <si>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</si>
  <si>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</si>
  <si>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</si>
  <si>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</si>
  <si>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</si>
  <si>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</si>
  <si>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</si>
  <si>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</si>
  <si>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</si>
  <si>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</si>
  <si>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</si>
  <si>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</si>
  <si>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</si>
  <si>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</si>
  <si>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</si>
  <si>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</si>
  <si>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</si>
  <si>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</si>
  <si>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</si>
  <si>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</si>
  <si>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</si>
  <si>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</si>
  <si>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</si>
  <si>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</si>
  <si>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</si>
  <si>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</si>
  <si>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</si>
  <si>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</si>
  <si>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</si>
  <si>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</si>
  <si>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</si>
  <si>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</si>
  <si>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</si>
  <si>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</si>
  <si>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</si>
  <si>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</si>
  <si>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</si>
  <si>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</si>
  <si>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</si>
  <si>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</si>
  <si>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</si>
  <si>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</si>
  <si>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</si>
  <si>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</si>
  <si>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</si>
  <si>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</si>
  <si>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</si>
  <si>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</si>
  <si>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</si>
  <si>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</si>
  <si>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</si>
  <si>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</si>
  <si>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</si>
  <si>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</si>
  <si>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</si>
  <si>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</si>
  <si>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</si>
  <si>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</si>
  <si>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</si>
  <si>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</si>
  <si>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</si>
  <si>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</si>
  <si>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</si>
  <si>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</si>
  <si>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</si>
  <si>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</si>
  <si>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</si>
  <si>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</si>
  <si>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</si>
  <si>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</si>
  <si>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</si>
  <si>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</si>
  <si>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</si>
  <si>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</si>
  <si>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</si>
  <si>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</si>
  <si>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</si>
  <si>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</si>
  <si>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</si>
  <si>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</si>
  <si>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</si>
  <si>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</si>
  <si>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</si>
  <si>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</si>
  <si>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</si>
  <si>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</si>
  <si>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</si>
  <si>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</si>
  <si>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</si>
  <si>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</si>
  <si>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</si>
  <si>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</si>
  <si>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</si>
  <si>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</si>
  <si>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</si>
  <si>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</si>
  <si>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</si>
  <si>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</si>
  <si>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</si>
  <si>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</si>
  <si>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</si>
  <si>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</si>
  <si>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</si>
  <si>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</si>
  <si>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</si>
  <si>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</si>
  <si>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</si>
  <si>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</si>
  <si>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</si>
  <si>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</si>
  <si>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</si>
  <si>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</si>
  <si>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</si>
  <si>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</si>
  <si>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</si>
  <si>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</si>
  <si>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</si>
  <si>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</si>
  <si>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</si>
  <si>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</si>
  <si>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</si>
  <si>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</si>
  <si>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</si>
  <si>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</si>
  <si>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</si>
  <si>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</si>
  <si>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</si>
  <si>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</si>
  <si>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</si>
  <si>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</si>
  <si>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</si>
  <si>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</si>
  <si>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</si>
  <si>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</si>
  <si>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</si>
  <si>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</si>
  <si>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</si>
  <si>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</si>
  <si>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</si>
  <si>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</si>
  <si>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</si>
  <si>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</si>
  <si>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</si>
  <si>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</si>
  <si>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</si>
  <si>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</si>
  <si>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</si>
  <si>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</si>
  <si>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</si>
  <si>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</si>
  <si>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</si>
  <si>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</si>
  <si>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</si>
  <si>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</si>
  <si>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</si>
  <si>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</si>
  <si>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</si>
  <si>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</si>
  <si>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</si>
  <si>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</si>
  <si>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</si>
  <si>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</si>
  <si>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</si>
  <si>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</si>
  <si>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</si>
  <si>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</si>
  <si>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</si>
  <si>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</si>
  <si>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</si>
  <si>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</si>
  <si>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</si>
  <si>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</si>
  <si>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</si>
  <si>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</si>
  <si>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</si>
  <si>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</si>
  <si>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</si>
  <si>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</si>
  <si>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</si>
  <si>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</si>
  <si>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</si>
  <si>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</si>
  <si>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</si>
  <si>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</si>
  <si>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</si>
  <si>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</si>
  <si>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</si>
  <si>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</si>
  <si>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</si>
  <si>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</si>
  <si>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</si>
  <si>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</si>
  <si>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</si>
  <si>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</si>
  <si>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</si>
  <si>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</si>
  <si>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</si>
  <si>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</si>
  <si>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</si>
  <si>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</si>
  <si>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</si>
  <si>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</si>
  <si>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</si>
  <si>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</si>
  <si>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</si>
  <si>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</si>
  <si>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</si>
  <si>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</si>
  <si>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</si>
  <si>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</si>
  <si>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</si>
  <si>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</si>
  <si>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</si>
  <si>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</si>
  <si>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</si>
  <si>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</si>
  <si>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</si>
  <si>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</si>
  <si>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</si>
  <si>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</si>
  <si>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</si>
  <si>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</si>
  <si>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</si>
  <si>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</si>
  <si>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</si>
  <si>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</si>
  <si>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</si>
  <si>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</si>
  <si>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</si>
  <si>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</si>
  <si>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</si>
  <si>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</si>
  <si>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</si>
  <si>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</si>
  <si>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</si>
  <si>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</si>
  <si>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</si>
  <si>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</si>
  <si>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</si>
  <si>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</si>
  <si>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</si>
  <si>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</si>
  <si>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</si>
  <si>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</si>
  <si>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</si>
  <si>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</si>
  <si>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</si>
  <si>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</si>
  <si>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</si>
  <si>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</si>
  <si>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</si>
  <si>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</si>
  <si>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</si>
  <si>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</si>
  <si>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</si>
  <si>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</si>
  <si>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</si>
  <si>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</si>
  <si>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</si>
  <si>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</si>
  <si>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</si>
  <si>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</si>
  <si>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</si>
  <si>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</si>
  <si>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</si>
  <si>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</si>
  <si>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</si>
  <si>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</si>
  <si>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</si>
  <si>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</si>
  <si>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</si>
  <si>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</si>
  <si>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</si>
  <si>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</si>
  <si>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</si>
  <si>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</si>
  <si>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</si>
  <si>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</si>
  <si>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</si>
  <si>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</si>
  <si>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</si>
  <si>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</si>
  <si>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</si>
  <si>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</si>
  <si>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</si>
  <si>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</si>
  <si>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</si>
  <si>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</si>
  <si>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</si>
  <si>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</si>
  <si>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</si>
  <si>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</si>
  <si>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</si>
  <si>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</si>
  <si>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</si>
  <si>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</si>
  <si>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</si>
  <si>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</si>
  <si>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</si>
  <si>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</si>
  <si>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</si>
  <si>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</si>
  <si>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</si>
  <si>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</si>
  <si>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</si>
  <si>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</si>
  <si>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</si>
  <si>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</si>
  <si>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</si>
  <si>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</si>
  <si>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</si>
  <si>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</si>
  <si>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</si>
  <si>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</si>
  <si>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</si>
  <si>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</si>
  <si>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</si>
  <si>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</si>
  <si>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</si>
  <si>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</si>
  <si>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</si>
  <si>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</si>
  <si>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</si>
  <si>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</si>
  <si>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</si>
  <si>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</si>
  <si>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</si>
  <si>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</si>
  <si>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</si>
  <si>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</si>
  <si>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</si>
  <si>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</si>
  <si>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</si>
  <si>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</si>
  <si>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</si>
  <si>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</si>
  <si>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</si>
  <si>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</si>
  <si>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</si>
  <si>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</si>
  <si>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</si>
  <si>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</si>
  <si>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</si>
  <si>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</si>
  <si>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</si>
  <si>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</si>
  <si>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</si>
  <si>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</si>
  <si>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</si>
  <si>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</si>
  <si>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</si>
  <si>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</si>
  <si>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</si>
  <si>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</si>
  <si>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</si>
  <si>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</si>
  <si>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</si>
  <si>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</si>
  <si>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</si>
  <si>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</si>
  <si>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</si>
  <si>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</si>
  <si>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</si>
  <si>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</si>
  <si>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</si>
  <si>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</si>
  <si>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</si>
  <si>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</si>
  <si>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</si>
  <si>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</si>
  <si>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</si>
  <si>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</si>
  <si>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</si>
  <si>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</si>
  <si>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</si>
  <si>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</si>
  <si>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</si>
  <si>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</si>
  <si>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</si>
  <si>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</si>
  <si>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</si>
  <si>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</si>
  <si>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</si>
  <si>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</si>
  <si>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</si>
  <si>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</si>
  <si>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</si>
  <si>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</si>
  <si>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</si>
  <si>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</si>
  <si>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</si>
  <si>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</si>
  <si>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</si>
  <si>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</si>
  <si>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</si>
  <si>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</si>
  <si>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</si>
  <si>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</si>
  <si>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</si>
  <si>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</si>
  <si>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</si>
  <si>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</si>
  <si>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</si>
  <si>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</si>
  <si>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</si>
  <si>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</si>
  <si>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</si>
  <si>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</si>
  <si>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</si>
  <si>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</si>
  <si>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</si>
  <si>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</si>
  <si>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</si>
  <si>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</si>
  <si>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</si>
  <si>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</si>
  <si>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</si>
  <si>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</si>
  <si>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</si>
  <si>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</si>
  <si>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</si>
  <si>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</si>
  <si>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</si>
  <si>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</si>
  <si>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</si>
  <si>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</si>
  <si>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</si>
  <si>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</si>
  <si>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</si>
  <si>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</si>
  <si>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</si>
  <si>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</si>
  <si>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</si>
  <si>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</si>
  <si>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</si>
  <si>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</si>
  <si>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</si>
  <si>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</si>
  <si>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</si>
  <si>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</si>
  <si>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</si>
  <si>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</si>
  <si>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</si>
  <si>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</si>
  <si>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</si>
  <si>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</si>
  <si>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</si>
  <si>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</si>
  <si>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</si>
  <si>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</si>
  <si>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</si>
  <si>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</si>
  <si>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</si>
  <si>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</si>
  <si>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</si>
  <si>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</si>
  <si>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</si>
  <si>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</si>
  <si>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</si>
  <si>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</si>
  <si>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</si>
  <si>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</si>
  <si>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</si>
  <si>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</si>
  <si>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</si>
  <si>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</si>
  <si>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</si>
  <si>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</si>
  <si>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</si>
  <si>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</si>
  <si>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</si>
  <si>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</si>
  <si>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</si>
  <si>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</si>
  <si>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</si>
  <si>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</si>
  <si>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</si>
  <si>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</si>
  <si>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</si>
  <si>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</si>
  <si>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</si>
  <si>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</si>
  <si>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</si>
  <si>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</si>
  <si>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</si>
  <si>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</si>
  <si>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</si>
  <si>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</si>
  <si>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</si>
  <si>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</si>
  <si>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</si>
  <si>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</si>
  <si>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</si>
  <si>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</si>
  <si>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</si>
  <si>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</si>
  <si>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</si>
  <si>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</si>
  <si>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</si>
  <si>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</si>
  <si>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</si>
  <si>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</si>
  <si>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</si>
  <si>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</si>
  <si>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</si>
  <si>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</si>
  <si>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</si>
  <si>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</si>
  <si>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</si>
  <si>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</si>
  <si>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</si>
  <si>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</si>
  <si>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</si>
  <si>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</si>
  <si>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</si>
  <si>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</si>
  <si>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</si>
  <si>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</si>
  <si>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</si>
  <si>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</si>
  <si>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</si>
  <si>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</si>
  <si>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</si>
  <si>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</si>
  <si>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</si>
  <si>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</si>
  <si>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</si>
  <si>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</si>
  <si>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</si>
  <si>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</si>
  <si>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</si>
  <si>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</si>
  <si>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</si>
  <si>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</si>
  <si>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</si>
  <si>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</si>
  <si>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</si>
  <si>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</si>
  <si>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</si>
  <si>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</si>
  <si>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</si>
  <si>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</si>
  <si>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</si>
  <si>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</si>
  <si>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</si>
  <si>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</si>
  <si>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</si>
  <si>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</si>
  <si>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</si>
  <si>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</si>
  <si>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</si>
  <si>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</si>
  <si>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</si>
  <si>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</si>
  <si>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</si>
  <si>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</si>
  <si>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</si>
  <si>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</si>
  <si>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</si>
  <si>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</si>
  <si>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</si>
  <si>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</si>
  <si>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</si>
  <si>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</si>
  <si>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</si>
  <si>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</si>
  <si>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</si>
  <si>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</si>
  <si>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</si>
  <si>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</si>
  <si>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</si>
  <si>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</si>
  <si>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</si>
  <si>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</si>
  <si>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</si>
  <si>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</si>
  <si>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</si>
  <si>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</si>
  <si>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</si>
  <si>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</si>
  <si>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</si>
  <si>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</si>
  <si>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</si>
  <si>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</si>
  <si>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</si>
  <si>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</si>
  <si>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</si>
  <si>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</si>
  <si>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</si>
  <si>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</si>
  <si>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</si>
  <si>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</si>
  <si>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</si>
  <si>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</si>
  <si>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</si>
  <si>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</si>
  <si>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</si>
  <si>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</si>
  <si>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</si>
  <si>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</si>
  <si>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</si>
  <si>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</si>
  <si>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</si>
  <si>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</si>
  <si>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</si>
  <si>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</si>
  <si>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</si>
  <si>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</si>
  <si>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</si>
  <si>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</si>
  <si>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</si>
  <si>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</si>
  <si>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</si>
  <si>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</si>
  <si>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</si>
  <si>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</si>
  <si>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</si>
  <si>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</si>
  <si>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</si>
  <si>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</si>
  <si>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</si>
  <si>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</si>
  <si>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</si>
  <si>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</si>
  <si>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</si>
  <si>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</si>
  <si>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</si>
  <si>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</si>
  <si>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</si>
  <si>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</si>
  <si>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</si>
  <si>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</si>
  <si>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</si>
  <si>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</si>
  <si>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</si>
  <si>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</si>
  <si>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</si>
  <si>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</si>
  <si>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</si>
  <si>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</si>
  <si>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</si>
  <si>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</si>
  <si>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</si>
  <si>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</si>
  <si>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</si>
  <si>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</si>
  <si>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</si>
  <si>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</si>
  <si>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</si>
  <si>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</si>
  <si>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</si>
  <si>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</si>
  <si>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</si>
  <si>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</si>
  <si>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</si>
  <si>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</si>
  <si>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</si>
  <si>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</si>
  <si>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</si>
  <si>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</si>
  <si>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</si>
  <si>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</si>
  <si>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</si>
  <si>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</si>
  <si>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</si>
  <si>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</si>
  <si>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</si>
  <si>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</si>
  <si>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</si>
  <si>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</si>
  <si>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</si>
  <si>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</si>
  <si>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</si>
  <si>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</si>
  <si>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</si>
  <si>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</si>
  <si>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</si>
  <si>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</si>
  <si>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</si>
  <si>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</si>
  <si>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</si>
  <si>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</si>
  <si>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</si>
  <si>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</si>
  <si>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</si>
  <si>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</si>
  <si>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</si>
  <si>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</si>
  <si>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</si>
  <si>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</si>
  <si>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</si>
  <si>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</si>
  <si>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</si>
  <si>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</si>
  <si>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</si>
  <si>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</si>
  <si>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</si>
  <si>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</si>
  <si>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</si>
  <si>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</si>
  <si>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</si>
  <si>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</si>
  <si>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</si>
  <si>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</si>
  <si>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</si>
  <si>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</si>
  <si>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</si>
  <si>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</si>
  <si>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</si>
  <si>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</si>
  <si>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</si>
  <si>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</si>
  <si>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</si>
  <si>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</si>
  <si>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</si>
  <si>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</si>
  <si>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</si>
  <si>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</si>
  <si>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</si>
  <si>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</si>
  <si>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</si>
  <si>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</si>
  <si>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</si>
  <si>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</si>
  <si>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</si>
  <si>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</si>
  <si>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</si>
  <si>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</si>
  <si>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</si>
  <si>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</si>
  <si>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</si>
  <si>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</si>
  <si>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</si>
  <si>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</si>
  <si>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</si>
  <si>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</si>
  <si>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</si>
  <si>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</si>
  <si>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</si>
  <si>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</si>
  <si>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</si>
  <si>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</si>
  <si>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</si>
  <si>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</si>
  <si>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</si>
  <si>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</si>
  <si>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</si>
  <si>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</si>
  <si>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</si>
  <si>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</si>
  <si>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</si>
  <si>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</si>
  <si>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</si>
  <si>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</si>
  <si>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</si>
  <si>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</si>
  <si>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</si>
  <si>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</si>
  <si>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</si>
  <si>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</si>
  <si>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</si>
  <si>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</si>
  <si>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</si>
  <si>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</si>
  <si>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</si>
  <si>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</si>
  <si>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</si>
  <si>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</si>
  <si>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</si>
  <si>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</si>
  <si>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</si>
  <si>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</si>
  <si>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</si>
  <si>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</si>
  <si>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</si>
  <si>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</si>
  <si>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</si>
  <si>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</si>
  <si>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</si>
  <si>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</si>
  <si>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</si>
  <si>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</si>
  <si>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</si>
  <si>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</si>
  <si>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</si>
  <si>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</si>
  <si>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</si>
  <si>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</si>
  <si>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</si>
  <si>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</si>
  <si>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</si>
  <si>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</si>
  <si>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</si>
  <si>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</si>
  <si>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</si>
  <si>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</si>
  <si>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</si>
  <si>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</si>
  <si>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</si>
  <si>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</si>
  <si>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</si>
  <si>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</si>
  <si>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</si>
  <si>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</si>
  <si>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</si>
  <si>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</si>
  <si>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</si>
  <si>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</si>
  <si>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</si>
  <si>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</si>
  <si>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</si>
  <si>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</si>
  <si>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</si>
  <si>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</si>
  <si>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</si>
  <si>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</si>
  <si>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</si>
  <si>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</si>
  <si>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</si>
  <si>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</si>
  <si>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</si>
  <si>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</si>
  <si>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</si>
  <si>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</si>
  <si>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</si>
  <si>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</si>
  <si>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</si>
  <si>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</si>
  <si>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</si>
  <si>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</si>
  <si>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</si>
  <si>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</si>
  <si>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</si>
  <si>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</si>
  <si>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</si>
  <si>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</si>
  <si>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</si>
  <si>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</si>
  <si>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</si>
  <si>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</si>
  <si>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</si>
  <si>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</si>
  <si>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</si>
  <si>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</si>
  <si>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</si>
  <si>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</si>
  <si>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</si>
  <si>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</si>
  <si>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</si>
  <si>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</si>
  <si>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</si>
  <si>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</si>
  <si>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</si>
  <si>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</si>
  <si>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</si>
  <si>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</si>
  <si>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</si>
  <si>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</si>
  <si>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</si>
  <si>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</si>
  <si>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</si>
  <si>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</si>
  <si>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</si>
  <si>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</si>
  <si>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</si>
  <si>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</si>
  <si>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</si>
  <si>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</si>
  <si>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</si>
  <si>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</si>
  <si>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</si>
  <si>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</si>
  <si>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</si>
  <si>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</si>
  <si>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</si>
  <si>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</si>
  <si>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</si>
  <si>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</si>
  <si>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</si>
  <si>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</si>
  <si>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</si>
  <si>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</si>
  <si>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</si>
  <si>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</si>
  <si>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</si>
  <si>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</si>
  <si>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</si>
  <si>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</si>
  <si>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</si>
  <si>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</si>
  <si>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</si>
  <si>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</si>
  <si>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</si>
  <si>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</si>
  <si>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</si>
  <si>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</si>
  <si>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</si>
  <si>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</si>
  <si>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</si>
  <si>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</si>
  <si>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</si>
  <si>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</si>
  <si>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</si>
  <si>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</si>
  <si>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</si>
  <si>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</si>
  <si>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</si>
  <si>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</si>
  <si>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</si>
  <si>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</si>
  <si>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</si>
  <si>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</si>
  <si>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</si>
  <si>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</si>
  <si>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</si>
  <si>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</si>
  <si>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</si>
  <si>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</si>
  <si>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</si>
  <si>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</si>
  <si>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</si>
  <si>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</si>
  <si>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</si>
  <si>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</si>
  <si>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</si>
  <si>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</si>
  <si>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</si>
  <si>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</si>
  <si>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</si>
  <si>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</si>
  <si>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</si>
  <si>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</si>
  <si>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</si>
  <si>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</si>
  <si>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</si>
  <si>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</si>
  <si>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</si>
  <si>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</si>
  <si>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</si>
  <si>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</si>
  <si>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</si>
  <si>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</si>
  <si>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</si>
  <si>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</si>
  <si>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</si>
  <si>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</si>
  <si>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</si>
  <si>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</si>
  <si>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</si>
  <si>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</si>
  <si>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</si>
  <si>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</si>
  <si>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</si>
  <si>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</si>
  <si>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</si>
  <si>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</si>
  <si>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</si>
  <si>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</si>
  <si>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</si>
  <si>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</si>
  <si>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</si>
  <si>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</si>
  <si>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</si>
  <si>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</si>
  <si>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</si>
  <si>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</si>
  <si>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</si>
  <si>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</si>
  <si>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</si>
  <si>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</si>
  <si>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</si>
  <si>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</si>
  <si>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</si>
  <si>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</si>
  <si>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</si>
  <si>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</si>
  <si>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</si>
  <si>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</si>
  <si>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</si>
  <si>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</si>
  <si>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</si>
  <si>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</si>
  <si>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</si>
  <si>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</si>
  <si>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</si>
  <si>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</si>
  <si>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</si>
  <si>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</si>
  <si>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</si>
  <si>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</si>
  <si>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</si>
  <si>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</si>
  <si>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</si>
  <si>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</si>
  <si>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</si>
  <si>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</si>
  <si>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</si>
  <si>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</si>
  <si>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</si>
  <si>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</si>
  <si>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</si>
  <si>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</si>
  <si>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</si>
  <si>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</si>
  <si>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</si>
  <si>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</si>
  <si>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</si>
  <si>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</si>
  <si>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</si>
  <si>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</si>
  <si>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</si>
  <si>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</si>
  <si>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</si>
  <si>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</si>
  <si>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</si>
  <si>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</si>
  <si>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</si>
  <si>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</si>
  <si>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</si>
  <si>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</si>
  <si>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</si>
  <si>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</si>
  <si>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</si>
  <si>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</si>
  <si>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</si>
  <si>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</si>
  <si>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</si>
  <si>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</si>
  <si>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</si>
  <si>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</si>
  <si>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</si>
  <si>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</si>
  <si>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</si>
  <si>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</si>
  <si>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</si>
  <si>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</si>
  <si>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</si>
  <si>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</si>
  <si>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</si>
  <si>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</si>
  <si>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</si>
  <si>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</si>
  <si>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</si>
  <si>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</si>
  <si>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</si>
  <si>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</si>
  <si>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</si>
  <si>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</si>
  <si>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</si>
  <si>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</si>
  <si>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</si>
  <si>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</si>
  <si>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</si>
  <si>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</si>
  <si>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</si>
  <si>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</si>
  <si>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</si>
  <si>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</si>
  <si>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</si>
  <si>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</si>
  <si>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</si>
  <si>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</si>
  <si>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</si>
  <si>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</si>
  <si>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</si>
  <si>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</si>
  <si>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</si>
  <si>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</si>
  <si>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</si>
  <si>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</si>
  <si>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</si>
  <si>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</si>
  <si>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</si>
  <si>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</si>
  <si>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</si>
  <si>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</si>
  <si>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</si>
  <si>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</si>
  <si>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</si>
  <si>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</si>
  <si>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</si>
  <si>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</si>
  <si>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</si>
  <si>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</si>
  <si>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</si>
  <si>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</si>
  <si>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</si>
  <si>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</si>
  <si>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</si>
  <si>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</si>
  <si>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</si>
  <si>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</si>
  <si>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</si>
  <si>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</si>
  <si>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</si>
  <si>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</si>
  <si>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</si>
  <si>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</si>
  <si>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</si>
  <si>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</si>
  <si>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</si>
  <si>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</si>
  <si>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</si>
  <si>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</si>
  <si>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</si>
  <si>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</si>
  <si>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</si>
  <si>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</si>
  <si>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</si>
  <si>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</si>
  <si>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</si>
  <si>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</si>
  <si>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</si>
  <si>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</si>
  <si>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</si>
  <si>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</si>
  <si>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</si>
  <si>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</si>
  <si>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</si>
  <si>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</si>
  <si>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</si>
  <si>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</si>
  <si>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</si>
  <si>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</si>
  <si>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</si>
  <si>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</si>
  <si>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</si>
  <si>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</si>
  <si>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</si>
  <si>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</si>
  <si>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</si>
  <si>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</si>
  <si>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</si>
  <si>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</si>
  <si>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</si>
  <si>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</si>
  <si>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</si>
  <si>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</si>
  <si>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</si>
  <si>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</si>
  <si>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</si>
  <si>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</si>
  <si>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</si>
  <si>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</si>
  <si>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</si>
  <si>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</si>
  <si>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</si>
  <si>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</si>
  <si>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</si>
  <si>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</si>
  <si>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</si>
  <si>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</si>
  <si>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</si>
  <si>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</si>
  <si>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</si>
  <si>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</si>
  <si>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</si>
  <si>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</si>
  <si>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</si>
  <si>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</si>
  <si>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</si>
  <si>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</si>
  <si>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</si>
  <si>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</si>
  <si>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</si>
  <si>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</si>
  <si>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</si>
  <si>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</si>
  <si>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</si>
  <si>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</si>
  <si>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</si>
  <si>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</si>
  <si>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</si>
  <si>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</si>
  <si>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</si>
  <si>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</si>
  <si>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</si>
  <si>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</si>
  <si>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</si>
  <si>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</si>
  <si>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</si>
  <si>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</si>
  <si>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</si>
  <si>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</si>
  <si>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</si>
  <si>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</si>
  <si>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</si>
  <si>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</si>
  <si>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</si>
  <si>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</si>
  <si>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</si>
  <si>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</si>
  <si>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</si>
  <si>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</si>
  <si>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</si>
  <si>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</si>
  <si>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</si>
  <si>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</si>
  <si>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</si>
  <si>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</si>
  <si>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</si>
  <si>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</si>
  <si>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</si>
  <si>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</si>
  <si>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</si>
  <si>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</si>
  <si>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</si>
  <si>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</si>
  <si>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</si>
  <si>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</si>
  <si>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</si>
  <si>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</si>
  <si>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</si>
  <si>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</si>
  <si>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</si>
  <si>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</si>
  <si>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</si>
  <si>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</si>
  <si>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</si>
  <si>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</si>
  <si>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</si>
  <si>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</si>
  <si>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</si>
  <si>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</si>
  <si>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</si>
  <si>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</si>
  <si>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</si>
  <si>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</si>
  <si>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</si>
  <si>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</si>
  <si>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</si>
  <si>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</si>
  <si>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</si>
  <si>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</si>
  <si>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</si>
  <si>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</si>
  <si>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</si>
  <si>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</si>
  <si>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</si>
  <si>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</si>
  <si>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</si>
  <si>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</si>
  <si>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</si>
  <si>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</si>
  <si>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</si>
  <si>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</si>
  <si>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</si>
  <si>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</si>
  <si>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</si>
  <si>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</si>
  <si>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</si>
  <si>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</si>
  <si>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</si>
  <si>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</si>
  <si>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</si>
  <si>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</si>
  <si>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</si>
  <si>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</si>
  <si>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</si>
  <si>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</si>
  <si>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</si>
  <si>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</si>
  <si>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</si>
  <si>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</si>
  <si>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</si>
  <si>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</si>
  <si>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</si>
  <si>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</si>
  <si>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</si>
  <si>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</si>
  <si>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</si>
  <si>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</si>
  <si>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</si>
  <si>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</si>
  <si>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</si>
  <si>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</si>
  <si>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</si>
  <si>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</si>
  <si>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</si>
  <si>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</si>
  <si>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</si>
  <si>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</si>
  <si>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</si>
  <si>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</si>
  <si>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</si>
  <si>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</si>
  <si>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</si>
  <si>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</si>
  <si>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</si>
  <si>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</si>
  <si>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</si>
  <si>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</si>
  <si>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</si>
  <si>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</si>
  <si>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</si>
  <si>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</si>
  <si>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</si>
  <si>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</si>
  <si>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</si>
  <si>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</si>
  <si>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</si>
  <si>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</si>
  <si>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</si>
  <si>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</si>
  <si>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</si>
  <si>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</si>
  <si>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</si>
  <si>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</si>
  <si>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</si>
  <si>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</si>
  <si>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</si>
  <si>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</si>
  <si>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</si>
  <si>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</si>
  <si>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</si>
  <si>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</si>
  <si>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</si>
  <si>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</si>
  <si>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</si>
  <si>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</si>
  <si>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</si>
  <si>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</si>
  <si>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</si>
  <si>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</si>
  <si>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</si>
  <si>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</si>
  <si>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</si>
  <si>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</si>
  <si>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</si>
  <si>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</si>
  <si>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</si>
  <si>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</si>
  <si>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</si>
  <si>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</si>
  <si>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</si>
  <si>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</si>
  <si>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</si>
  <si>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</si>
  <si>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</si>
  <si>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</si>
  <si>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</si>
  <si>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</si>
  <si>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</si>
  <si>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</si>
  <si>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</si>
  <si>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</si>
  <si>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</si>
  <si>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</si>
  <si>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</si>
  <si>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</si>
  <si>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</si>
  <si>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</si>
  <si>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</si>
  <si>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</si>
  <si>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</si>
  <si>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</si>
  <si>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</si>
  <si>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</si>
  <si>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</si>
  <si>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</si>
  <si>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</si>
  <si>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</si>
  <si>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</si>
  <si>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</si>
  <si>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</si>
  <si>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</si>
  <si>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</si>
  <si>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</si>
  <si>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</si>
  <si>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</si>
  <si>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</si>
  <si>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</si>
  <si>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</si>
  <si>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</si>
  <si>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</si>
  <si>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</si>
  <si>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</si>
  <si>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</si>
  <si>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</si>
  <si>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</si>
  <si>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</si>
  <si>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</si>
  <si>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</si>
  <si>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</si>
  <si>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</si>
  <si>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</si>
  <si>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</si>
  <si>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</si>
  <si>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</si>
  <si>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</si>
  <si>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</si>
  <si>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</si>
  <si>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</si>
  <si>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</si>
  <si>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</si>
  <si>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</si>
  <si>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</si>
  <si>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</si>
  <si>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</si>
  <si>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</si>
  <si>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</si>
  <si>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</si>
  <si>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</si>
  <si>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</si>
  <si>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</si>
  <si>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</si>
  <si>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</si>
  <si>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</si>
  <si>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</si>
  <si>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</si>
  <si>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</si>
  <si>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</si>
  <si>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</si>
  <si>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</si>
  <si>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</si>
  <si>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</si>
  <si>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</si>
  <si>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</si>
  <si>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</si>
  <si>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</si>
  <si>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</si>
  <si>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</si>
  <si>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</si>
  <si>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</si>
  <si>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</si>
  <si>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</si>
  <si>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</si>
  <si>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</si>
  <si>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</si>
  <si>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</si>
  <si>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</si>
  <si>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</si>
  <si>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</si>
  <si>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</si>
  <si>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</si>
  <si>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</si>
  <si>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</si>
  <si>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</si>
  <si>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</si>
  <si>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</si>
  <si>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</si>
  <si>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</si>
  <si>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</si>
  <si>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</si>
  <si>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</si>
  <si>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</si>
  <si>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</si>
  <si>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</si>
  <si>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</si>
  <si>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</si>
  <si>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</si>
  <si>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</si>
  <si>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</si>
  <si>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</si>
  <si>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</si>
  <si>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</si>
  <si>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</si>
  <si>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</si>
  <si>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</si>
  <si>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</si>
  <si>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</si>
  <si>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</si>
  <si>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</si>
  <si>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</si>
  <si>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</si>
  <si>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</si>
  <si>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</si>
  <si>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</si>
  <si>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</si>
  <si>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</si>
  <si>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</si>
  <si>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</si>
  <si>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</si>
  <si>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</si>
  <si>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</si>
  <si>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</si>
  <si>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</si>
  <si>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</si>
  <si>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</si>
  <si>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</si>
  <si>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</si>
  <si>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</si>
  <si>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</si>
  <si>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</si>
  <si>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</si>
  <si>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</si>
  <si>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</si>
  <si>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</si>
  <si>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</si>
  <si>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</si>
  <si>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</si>
  <si>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</si>
  <si>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</si>
  <si>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</si>
  <si>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</si>
  <si>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</si>
  <si>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</si>
  <si>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</si>
  <si>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</si>
  <si>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</si>
  <si>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</si>
  <si>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</si>
  <si>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</si>
  <si>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</si>
  <si>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</si>
  <si>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</si>
  <si>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</si>
  <si>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</si>
  <si>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</si>
  <si>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</si>
  <si>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</si>
  <si>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</si>
  <si>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</si>
  <si>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</si>
  <si>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</si>
  <si>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</si>
  <si>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</si>
  <si>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</si>
  <si>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</si>
  <si>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</si>
  <si>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</si>
  <si>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</si>
  <si>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</si>
  <si>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</si>
  <si>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</si>
  <si>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</si>
  <si>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</si>
  <si>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</si>
  <si>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</si>
  <si>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</si>
  <si>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</si>
  <si>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</si>
  <si>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</si>
  <si>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</si>
  <si>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</si>
  <si>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</si>
  <si>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</si>
  <si>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</si>
  <si>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</si>
  <si>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</si>
  <si>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</si>
  <si>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</si>
  <si>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</si>
  <si>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</si>
  <si>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</si>
  <si>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</si>
  <si>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</si>
  <si>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</si>
  <si>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</si>
  <si>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</si>
  <si>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</si>
  <si>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</si>
  <si>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</si>
  <si>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</si>
  <si>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</si>
  <si>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</si>
  <si>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</si>
  <si>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</si>
  <si>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</si>
  <si>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</si>
  <si>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</si>
  <si>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</si>
  <si>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</si>
  <si>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</si>
  <si>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</si>
  <si>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</si>
  <si>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</si>
  <si>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</si>
  <si>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</si>
  <si>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</si>
  <si>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</si>
  <si>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</si>
  <si>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</si>
  <si>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</si>
  <si>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</si>
  <si>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</si>
  <si>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</si>
  <si>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</si>
  <si>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</si>
  <si>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</si>
  <si>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</si>
  <si>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</si>
  <si>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</si>
  <si>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</si>
  <si>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</si>
  <si>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</si>
  <si>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</si>
  <si>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</si>
  <si>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</si>
  <si>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</si>
  <si>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</si>
  <si>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</si>
  <si>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</si>
  <si>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</si>
  <si>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</si>
  <si>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</si>
  <si>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</si>
  <si>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</si>
  <si>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</si>
  <si>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</si>
  <si>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</si>
  <si>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</si>
  <si>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</si>
  <si>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</si>
  <si>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</si>
  <si>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</si>
  <si>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</si>
  <si>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</si>
  <si>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</si>
  <si>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</si>
  <si>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</si>
  <si>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</si>
  <si>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</si>
  <si>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</si>
  <si>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</si>
  <si>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</si>
  <si>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</si>
  <si>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</si>
  <si>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</si>
  <si>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</si>
  <si>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</si>
  <si>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</si>
  <si>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</si>
  <si>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</si>
  <si>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</si>
  <si>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</si>
  <si>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</si>
  <si>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</si>
  <si>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</si>
  <si>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</si>
  <si>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</si>
  <si>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</si>
  <si>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</si>
  <si>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</si>
  <si>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</si>
  <si>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</si>
  <si>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</si>
  <si>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</si>
  <si>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</si>
  <si>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</si>
  <si>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</si>
  <si>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</si>
  <si>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</si>
  <si>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</si>
  <si>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</si>
  <si>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</si>
  <si>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</si>
  <si>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</si>
  <si>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</si>
  <si>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</si>
  <si>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</si>
  <si>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</si>
  <si>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</si>
  <si>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</si>
  <si>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</si>
  <si>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</si>
  <si>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</si>
  <si>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</si>
  <si>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</si>
  <si>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</si>
  <si>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</si>
  <si>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</si>
  <si>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</si>
  <si>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</si>
  <si>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</si>
  <si>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</si>
  <si>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</si>
  <si>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</si>
  <si>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</si>
  <si>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</si>
  <si>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</si>
  <si>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</si>
  <si>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</si>
  <si>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</si>
  <si>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</si>
  <si>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</si>
  <si>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</si>
  <si>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</si>
  <si>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</si>
  <si>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</si>
  <si>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</si>
  <si>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</si>
  <si>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</si>
  <si>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</si>
  <si>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</si>
  <si>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</si>
  <si>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</si>
  <si>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</si>
  <si>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</si>
  <si>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</si>
  <si>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</si>
  <si>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</si>
  <si>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</si>
  <si>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</si>
  <si>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</si>
  <si>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</si>
  <si>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</si>
  <si>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</si>
  <si>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</si>
  <si>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</si>
  <si>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</si>
  <si>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</si>
  <si>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</si>
  <si>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</si>
  <si>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</si>
  <si>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</si>
  <si>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</si>
  <si>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</si>
  <si>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</si>
  <si>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</si>
  <si>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</si>
  <si>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</si>
  <si>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</si>
  <si>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</si>
  <si>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</si>
  <si>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</si>
  <si>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</si>
  <si>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</si>
  <si>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</si>
  <si>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</si>
  <si>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</si>
  <si>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</si>
  <si>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</si>
  <si>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</si>
  <si>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</si>
  <si>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</si>
  <si>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</si>
  <si>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</si>
  <si>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</si>
  <si>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</si>
  <si>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</si>
  <si>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</si>
  <si>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</si>
  <si>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</si>
  <si>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</si>
  <si>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</si>
  <si>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</si>
  <si>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</si>
  <si>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</si>
  <si>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</si>
  <si>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</si>
  <si>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</si>
  <si>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</si>
  <si>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</si>
  <si>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</si>
  <si>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</si>
  <si>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</si>
  <si>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</si>
  <si>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</si>
  <si>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</si>
  <si>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</si>
  <si>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</si>
  <si>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</si>
  <si>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</si>
  <si>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</si>
  <si>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</si>
  <si>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</si>
  <si>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</si>
  <si>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</si>
  <si>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</si>
  <si>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</si>
  <si>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</si>
  <si>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</si>
  <si>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</si>
  <si>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</si>
  <si>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</si>
  <si>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</si>
  <si>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</si>
  <si>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</si>
  <si>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</si>
  <si>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</si>
  <si>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</si>
  <si>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</si>
  <si>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</si>
  <si>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</si>
  <si>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</si>
  <si>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</si>
  <si>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</si>
  <si>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</si>
  <si>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</si>
  <si>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</si>
  <si>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</si>
  <si>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</si>
  <si>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</si>
  <si>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</si>
  <si>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</si>
  <si>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</si>
  <si>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</si>
  <si>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</si>
  <si>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</si>
  <si>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</si>
  <si>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</si>
  <si>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</si>
  <si>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</si>
  <si>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</si>
  <si>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</si>
  <si>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</si>
  <si>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</si>
  <si>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</si>
  <si>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</si>
  <si>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</si>
  <si>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</si>
  <si>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</si>
  <si>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</si>
  <si>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</si>
  <si>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</si>
  <si>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</si>
  <si>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</si>
  <si>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</si>
  <si>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</si>
  <si>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</si>
  <si>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</si>
  <si>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</si>
  <si>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</si>
  <si>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</si>
  <si>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</si>
  <si>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</si>
  <si>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</si>
  <si>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</si>
  <si>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</si>
  <si>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</si>
  <si>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</si>
  <si>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</si>
  <si>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</si>
  <si>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</si>
  <si>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</si>
  <si>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</si>
  <si>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</si>
  <si>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</si>
  <si>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</si>
  <si>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</si>
  <si>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</si>
  <si>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</si>
  <si>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</si>
  <si>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</si>
  <si>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</si>
  <si>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</si>
  <si>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</si>
  <si>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</si>
  <si>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</si>
  <si>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</si>
  <si>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</si>
  <si>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</si>
  <si>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</si>
  <si>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</si>
  <si>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</si>
  <si>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</si>
  <si>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</si>
  <si>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</si>
  <si>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</si>
  <si>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</si>
  <si>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</si>
  <si>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</si>
  <si>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</si>
  <si>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</si>
  <si>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</si>
  <si>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</si>
  <si>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</si>
  <si>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</si>
  <si>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</si>
  <si>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</si>
  <si>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</si>
  <si>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</si>
  <si>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</si>
  <si>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</si>
  <si>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</si>
  <si>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</si>
  <si>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</si>
  <si>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</si>
  <si>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</si>
  <si>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</si>
  <si>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</si>
  <si>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</si>
  <si>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</si>
  <si>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</si>
  <si>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</si>
  <si>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</si>
  <si>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</si>
  <si>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</si>
  <si>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</si>
  <si>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</si>
  <si>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</si>
  <si>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</si>
  <si>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</si>
  <si>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</si>
  <si>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</si>
  <si>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</si>
  <si>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</si>
  <si>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</si>
  <si>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</si>
  <si>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</si>
  <si>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</si>
  <si>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</si>
  <si>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</si>
  <si>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</si>
  <si>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</si>
  <si>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</si>
  <si>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</si>
  <si>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</si>
  <si>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</si>
  <si>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</si>
  <si>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</si>
  <si>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</si>
  <si>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</si>
  <si>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</si>
  <si>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</si>
  <si>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</si>
  <si>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</si>
  <si>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</si>
  <si>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</si>
  <si>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</si>
  <si>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</si>
  <si>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</si>
  <si>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</si>
  <si>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</si>
  <si>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</si>
  <si>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</si>
  <si>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</si>
  <si>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</si>
  <si>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</si>
  <si>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</si>
  <si>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</si>
  <si>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</si>
  <si>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</si>
  <si>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</si>
  <si>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</si>
  <si>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</si>
  <si>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</si>
  <si>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</si>
  <si>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</si>
  <si>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</si>
  <si>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</si>
  <si>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</si>
  <si>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</si>
  <si>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</si>
  <si>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</si>
  <si>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</si>
  <si>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</si>
  <si>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</si>
  <si>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</si>
  <si>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</si>
  <si>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</si>
  <si>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</si>
  <si>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</si>
  <si>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</si>
  <si>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</si>
  <si>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</si>
  <si>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</si>
  <si>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</si>
  <si>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</si>
  <si>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</si>
  <si>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</si>
  <si>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</si>
  <si>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</si>
  <si>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</si>
  <si>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</si>
  <si>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</si>
  <si>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</si>
  <si>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</si>
  <si>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</si>
  <si>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</si>
  <si>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</si>
  <si>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</si>
  <si>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</si>
  <si>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</si>
  <si>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</si>
  <si>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</si>
  <si>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</si>
  <si>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</si>
  <si>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</si>
  <si>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</si>
  <si>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</si>
  <si>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</si>
  <si>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</si>
  <si>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</si>
  <si>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</si>
  <si>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</si>
  <si>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</si>
  <si>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</si>
  <si>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</si>
  <si>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</si>
  <si>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</si>
  <si>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</si>
  <si>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</si>
  <si>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</si>
  <si>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</si>
  <si>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</si>
  <si>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</si>
  <si>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</si>
  <si>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</si>
  <si>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</si>
  <si>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</si>
  <si>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</si>
  <si>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</si>
  <si>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</si>
  <si>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</si>
  <si>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</si>
  <si>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</si>
  <si>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</si>
  <si>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</si>
  <si>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</si>
  <si>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</si>
  <si>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</si>
  <si>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</si>
  <si>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</si>
  <si>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</si>
  <si>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</si>
  <si>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</si>
  <si>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</si>
  <si>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</si>
  <si>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</si>
  <si>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</si>
  <si>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</si>
  <si>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</si>
  <si>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</si>
  <si>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</si>
  <si>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</si>
  <si>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</si>
  <si>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</si>
  <si>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</si>
  <si>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</si>
  <si>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</si>
  <si>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</si>
  <si>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</si>
  <si>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</si>
  <si>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</si>
  <si>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</si>
  <si>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</si>
  <si>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</si>
  <si>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</si>
  <si>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</si>
  <si>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</si>
  <si>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</si>
  <si>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</si>
  <si>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</si>
  <si>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</si>
  <si>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</si>
  <si>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</si>
  <si>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</si>
  <si>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</si>
  <si>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</si>
  <si>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</si>
  <si>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</si>
  <si>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</si>
  <si>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</si>
  <si>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</si>
  <si>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</si>
  <si>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</si>
  <si>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</si>
  <si>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</si>
  <si>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</si>
  <si>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</si>
  <si>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</si>
  <si>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</si>
  <si>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</si>
  <si>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</si>
  <si>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</si>
  <si>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</si>
  <si>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</si>
  <si>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</si>
  <si>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</si>
  <si>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</si>
  <si>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</si>
  <si>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</si>
  <si>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</si>
  <si>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</si>
  <si>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</si>
  <si>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</si>
  <si>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</si>
  <si>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</si>
  <si>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</si>
  <si>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</si>
  <si>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</si>
  <si>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</si>
  <si>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</si>
  <si>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</si>
  <si>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</si>
  <si>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</si>
  <si>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</si>
  <si>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</si>
  <si>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</si>
  <si>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</si>
  <si>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</si>
  <si>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</si>
  <si>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</si>
  <si>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</si>
  <si>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</si>
  <si>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</si>
  <si>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</si>
  <si>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</si>
  <si>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</si>
  <si>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</si>
  <si>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</si>
  <si>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</si>
  <si>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</si>
  <si>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</si>
  <si>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</si>
  <si>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</si>
  <si>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</si>
  <si>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</si>
  <si>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</si>
  <si>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</si>
  <si>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</si>
  <si>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</si>
  <si>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</si>
  <si>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</si>
  <si>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</si>
  <si>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</si>
  <si>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</si>
  <si>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</si>
  <si>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</si>
  <si>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</si>
  <si>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</si>
  <si>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</si>
  <si>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</si>
  <si>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</si>
  <si>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</si>
  <si>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</si>
  <si>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</si>
  <si>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</si>
  <si>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</si>
  <si>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</si>
  <si>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</si>
  <si>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</si>
  <si>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</si>
  <si>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</si>
  <si>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</si>
  <si>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</si>
  <si>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</si>
  <si>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</si>
  <si>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</si>
  <si>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</si>
  <si>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</si>
  <si>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</si>
  <si>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</si>
  <si>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</si>
  <si>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</si>
  <si>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</si>
  <si>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</si>
  <si>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</si>
  <si>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</si>
  <si>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</si>
  <si>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</si>
  <si>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</si>
  <si>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</si>
  <si>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</si>
  <si>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</si>
  <si>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</si>
  <si>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</si>
  <si>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</si>
  <si>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</si>
  <si>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</si>
  <si>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</si>
  <si>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</si>
  <si>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</si>
  <si>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</si>
  <si>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</si>
  <si>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</si>
  <si>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</si>
  <si>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</si>
  <si>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</si>
  <si>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</si>
  <si>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</si>
  <si>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</si>
  <si>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</si>
  <si>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</si>
  <si>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</si>
  <si>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</si>
  <si>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</si>
  <si>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</si>
  <si>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</si>
  <si>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</si>
  <si>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</si>
  <si>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</si>
  <si>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</si>
  <si>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</si>
  <si>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</si>
  <si>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</si>
  <si>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</si>
  <si>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</si>
  <si>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</si>
  <si>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</si>
  <si>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</si>
  <si>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</si>
  <si>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</si>
  <si>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</si>
  <si>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</si>
  <si>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</si>
  <si>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</si>
  <si>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</si>
  <si>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</si>
  <si>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</si>
  <si>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</si>
  <si>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</si>
  <si>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</si>
  <si>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</si>
  <si>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</si>
  <si>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</si>
  <si>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</si>
  <si>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</si>
  <si>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</si>
  <si>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</si>
  <si>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</si>
  <si>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</si>
  <si>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</si>
  <si>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</si>
  <si>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</si>
  <si>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</si>
  <si>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</si>
  <si>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</si>
  <si>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</si>
  <si>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</si>
  <si>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</si>
  <si>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</si>
  <si>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</si>
  <si>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</si>
  <si>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</si>
  <si>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</si>
  <si>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</si>
  <si>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</si>
  <si>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</si>
  <si>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</si>
  <si>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</si>
  <si>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</si>
  <si>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</si>
  <si>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</si>
  <si>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</si>
  <si>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</si>
  <si>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</si>
  <si>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</si>
  <si>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</si>
  <si>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</si>
  <si>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</si>
  <si>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</si>
  <si>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</si>
  <si>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</si>
  <si>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</si>
  <si>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</si>
  <si>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</si>
  <si>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</si>
  <si>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</si>
  <si>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</si>
  <si>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</si>
  <si>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</si>
  <si>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</si>
  <si>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</si>
  <si>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</si>
  <si>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</si>
  <si>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</si>
  <si>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</si>
  <si>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</si>
  <si>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</si>
  <si>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</si>
  <si>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</si>
  <si>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</si>
  <si>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</si>
  <si>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</si>
  <si>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</si>
  <si>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</si>
  <si>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</si>
  <si>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</si>
  <si>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</si>
  <si>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</si>
  <si>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</si>
  <si>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</si>
  <si>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</si>
  <si>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</si>
  <si>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</si>
  <si>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</si>
  <si>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</si>
  <si>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</si>
  <si>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</si>
  <si>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</si>
  <si>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</si>
  <si>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</si>
  <si>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</si>
  <si>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</si>
  <si>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</si>
  <si>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</si>
  <si>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</si>
  <si>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</si>
  <si>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</si>
  <si>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</si>
  <si>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</si>
  <si>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</si>
  <si>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</si>
  <si>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</si>
  <si>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</si>
  <si>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</si>
  <si>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</si>
  <si>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</si>
  <si>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</si>
  <si>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</si>
  <si>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</si>
  <si>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</si>
  <si>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</si>
  <si>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</si>
  <si>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</si>
  <si>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</si>
  <si>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</si>
  <si>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</si>
  <si>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</si>
  <si>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</si>
  <si>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</si>
  <si>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</si>
  <si>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</si>
  <si>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</si>
  <si>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</si>
  <si>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</si>
  <si>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</si>
  <si>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</si>
  <si>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</si>
  <si>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</si>
  <si>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</si>
  <si>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</si>
  <si>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</si>
  <si>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</si>
  <si>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</si>
  <si>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</si>
  <si>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</si>
  <si>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</si>
  <si>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</si>
  <si>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</si>
  <si>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</si>
  <si>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</si>
  <si>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</si>
  <si>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</si>
  <si>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</si>
  <si>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</si>
  <si>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</si>
  <si>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</si>
  <si>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</si>
  <si>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</si>
  <si>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</si>
  <si>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</si>
  <si>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</si>
  <si>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</si>
  <si>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</si>
  <si>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</si>
  <si>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</si>
  <si>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</si>
  <si>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</si>
  <si>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</si>
  <si>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</si>
  <si>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</si>
  <si>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</si>
  <si>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</si>
  <si>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</si>
  <si>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</si>
  <si>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</si>
  <si>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</si>
  <si>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</si>
  <si>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</si>
  <si>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</si>
  <si>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</si>
  <si>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</si>
  <si>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</si>
  <si>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</si>
  <si>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</si>
  <si>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</si>
  <si>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</si>
  <si>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</si>
  <si>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</si>
  <si>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</si>
  <si>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</si>
  <si>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</si>
  <si>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</si>
  <si>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</si>
  <si>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</si>
  <si>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</si>
  <si>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</si>
  <si>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</si>
  <si>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</si>
  <si>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</si>
  <si>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</si>
  <si>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</si>
  <si>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</si>
  <si>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</si>
  <si>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</si>
  <si>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</si>
  <si>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</si>
  <si>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</si>
  <si>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</si>
  <si>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</si>
  <si>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</si>
  <si>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</si>
  <si>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</si>
  <si>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</si>
  <si>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</si>
  <si>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</si>
  <si>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</si>
  <si>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</si>
  <si>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</si>
  <si>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</si>
  <si>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</si>
  <si>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</si>
  <si>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</si>
  <si>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</si>
  <si>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</si>
  <si>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</si>
  <si>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</si>
  <si>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</si>
  <si>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</si>
  <si>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</si>
  <si>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</si>
  <si>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</si>
  <si>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</si>
  <si>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</si>
  <si>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</si>
  <si>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</si>
  <si>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</si>
  <si>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</si>
  <si>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</si>
  <si>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</si>
  <si>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</si>
  <si>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</si>
  <si>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</si>
  <si>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</si>
  <si>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</si>
  <si>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</si>
  <si>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</si>
  <si>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</si>
  <si>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</si>
  <si>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</si>
  <si>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</si>
  <si>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</si>
  <si>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</si>
  <si>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</si>
  <si>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</si>
  <si>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</si>
  <si>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</si>
  <si>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</si>
  <si>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</si>
  <si>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</si>
  <si>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</si>
  <si>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</si>
  <si>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</si>
  <si>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</si>
  <si>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</si>
  <si>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</si>
  <si>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</si>
  <si>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</si>
  <si>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</si>
  <si>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</si>
  <si>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</si>
  <si>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</si>
  <si>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</si>
  <si>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</si>
  <si>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</si>
  <si>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</si>
  <si>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</si>
  <si>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</si>
  <si>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</si>
  <si>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</si>
  <si>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</si>
  <si>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</si>
  <si>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</si>
  <si>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</si>
  <si>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</si>
  <si>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</si>
  <si>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</si>
  <si>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</si>
  <si>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</si>
  <si>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</si>
  <si>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</si>
  <si>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</si>
  <si>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</si>
  <si>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</si>
  <si>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</si>
  <si>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</si>
  <si>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</si>
  <si>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</si>
  <si>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</si>
  <si>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</si>
  <si>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</si>
  <si>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</si>
  <si>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</si>
  <si>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</si>
  <si>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</si>
  <si>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</si>
  <si>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</si>
  <si>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</si>
  <si>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</si>
  <si>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</si>
  <si>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</si>
  <si>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</si>
  <si>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</si>
  <si>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</si>
  <si>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</si>
  <si>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</si>
  <si>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</si>
  <si>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</si>
  <si>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</si>
  <si>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</si>
  <si>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</si>
  <si>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</si>
  <si>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</si>
  <si>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</si>
  <si>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</si>
  <si>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</si>
  <si>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</si>
  <si>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</si>
  <si>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</si>
  <si>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</si>
  <si>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</si>
  <si>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</si>
  <si>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</si>
  <si>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</si>
  <si>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</si>
  <si>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</si>
  <si>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</si>
  <si>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</si>
  <si>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</si>
  <si>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</si>
  <si>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</si>
  <si>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</si>
  <si>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</si>
  <si>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</si>
  <si>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</si>
  <si>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</si>
  <si>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</si>
  <si>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</si>
  <si>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</si>
  <si>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</si>
  <si>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</si>
  <si>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</si>
  <si>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</si>
  <si>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</si>
  <si>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</si>
  <si>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</si>
  <si>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</si>
  <si>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</si>
  <si>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</si>
  <si>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</si>
  <si>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</si>
  <si>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</si>
  <si>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</si>
  <si>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</si>
  <si>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</si>
  <si>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</si>
  <si>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</si>
  <si>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</si>
  <si>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</si>
  <si>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</si>
  <si>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</si>
  <si>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</si>
  <si>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</si>
  <si>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</si>
  <si>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</si>
  <si>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</si>
  <si>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</si>
  <si>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</si>
  <si>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</si>
  <si>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</si>
  <si>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</si>
  <si>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</si>
  <si>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</si>
  <si>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</si>
  <si>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</si>
  <si>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</si>
  <si>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</si>
  <si>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</si>
  <si>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</si>
  <si>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</si>
  <si>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</si>
  <si>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</si>
  <si>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</si>
  <si>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</si>
  <si>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</si>
  <si>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</si>
  <si>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</si>
  <si>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</si>
  <si>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</si>
  <si>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</si>
  <si>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</si>
  <si>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</si>
  <si>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</si>
  <si>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</si>
  <si>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</si>
  <si>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</si>
  <si>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</si>
  <si>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</si>
  <si>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</si>
  <si>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</si>
  <si>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</si>
  <si>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</si>
  <si>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</si>
  <si>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</si>
  <si>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</si>
  <si>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</si>
  <si>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</si>
  <si>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</si>
  <si>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</si>
  <si>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</si>
  <si>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</si>
  <si>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</si>
  <si>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</si>
  <si>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</si>
  <si>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</si>
  <si>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</si>
  <si>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</si>
  <si>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</si>
  <si>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</si>
  <si>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</si>
  <si>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</si>
  <si>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</si>
  <si>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</si>
  <si>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</si>
  <si>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</si>
  <si>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</si>
  <si>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</si>
  <si>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</si>
  <si>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</si>
  <si>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</si>
  <si>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</si>
  <si>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</si>
  <si>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</si>
  <si>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</si>
  <si>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</si>
  <si>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</si>
  <si>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</si>
  <si>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</si>
  <si>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</si>
  <si>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</si>
  <si>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</si>
  <si>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</si>
  <si>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</si>
  <si>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</si>
  <si>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</si>
  <si>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</si>
  <si>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</si>
  <si>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</si>
  <si>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</si>
  <si>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</si>
  <si>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</si>
  <si>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</si>
  <si>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</si>
  <si>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</si>
  <si>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</si>
  <si>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</si>
  <si>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</si>
  <si>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</si>
  <si>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</si>
  <si>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</si>
  <si>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</si>
  <si>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</si>
  <si>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</si>
  <si>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</si>
  <si>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</si>
  <si>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</si>
  <si>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</si>
  <si>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</si>
  <si>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</si>
  <si>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</si>
  <si>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</si>
  <si>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</si>
  <si>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</si>
  <si>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</si>
  <si>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</si>
  <si>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</si>
  <si>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</si>
  <si>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</si>
  <si>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</si>
  <si>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</si>
  <si>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</si>
  <si>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</si>
  <si>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</si>
  <si>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</si>
  <si>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</si>
  <si>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</si>
  <si>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</si>
  <si>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</si>
  <si>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</si>
  <si>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</si>
  <si>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</si>
  <si>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</si>
  <si>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</si>
  <si>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</si>
  <si>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</si>
  <si>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</si>
  <si>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</si>
  <si>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</si>
  <si>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</si>
  <si>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</si>
  <si>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</si>
  <si>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</si>
  <si>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</si>
  <si>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</si>
  <si>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</si>
  <si>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</si>
  <si>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</si>
  <si>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</si>
  <si>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</si>
  <si>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</si>
  <si>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</si>
  <si>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</si>
  <si>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</si>
  <si>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</si>
  <si>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</si>
  <si>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</si>
  <si>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</si>
  <si>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</si>
  <si>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</si>
  <si>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</si>
  <si>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</si>
  <si>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</si>
  <si>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</si>
  <si>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</si>
  <si>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</si>
  <si>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</si>
  <si>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</si>
  <si>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</si>
  <si>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</si>
  <si>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</si>
  <si>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</si>
  <si>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</si>
  <si>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</si>
  <si>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</si>
  <si>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</si>
  <si>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</si>
  <si>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</si>
  <si>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</si>
  <si>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</si>
  <si>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</si>
  <si>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</si>
  <si>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</si>
  <si>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</si>
  <si>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</si>
  <si>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</si>
  <si>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</si>
  <si>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</si>
  <si>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</si>
  <si>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</si>
  <si>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</si>
  <si>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</si>
  <si>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</si>
  <si>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</si>
  <si>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</si>
  <si>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</si>
  <si>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</si>
  <si>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</si>
  <si>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</si>
  <si>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</si>
  <si>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</si>
  <si>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</si>
  <si>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</si>
  <si>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</si>
  <si>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</si>
  <si>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</si>
  <si>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</si>
  <si>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</si>
  <si>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</si>
  <si>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</si>
  <si>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</si>
  <si>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</si>
  <si>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</si>
  <si>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</si>
  <si>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</si>
  <si>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</si>
  <si>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</si>
  <si>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</si>
  <si>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</si>
  <si>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</si>
  <si>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</si>
  <si>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</si>
  <si>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</si>
  <si>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</si>
  <si>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</si>
  <si>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</si>
  <si>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</si>
  <si>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</si>
  <si>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</si>
  <si>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</si>
  <si>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</si>
  <si>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</si>
  <si>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</si>
  <si>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</si>
  <si>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</si>
  <si>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</si>
  <si>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</si>
  <si>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</si>
  <si>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</si>
  <si>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</si>
  <si>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</si>
  <si>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</si>
  <si>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</si>
  <si>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</si>
  <si>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</si>
  <si>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</si>
  <si>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</si>
  <si>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</si>
  <si>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</si>
  <si>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</si>
  <si>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</si>
  <si>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</si>
  <si>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</si>
  <si>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</si>
  <si>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</si>
  <si>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</si>
  <si>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</si>
  <si>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</si>
  <si>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</si>
  <si>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</si>
  <si>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</si>
  <si>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</si>
  <si>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</si>
  <si>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</si>
  <si>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</si>
  <si>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</si>
  <si>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</si>
  <si>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</si>
  <si>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</si>
  <si>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</si>
  <si>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</si>
  <si>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</si>
  <si>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</si>
  <si>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</si>
  <si>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</si>
  <si>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</si>
  <si>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</si>
  <si>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</si>
  <si>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</si>
  <si>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</si>
  <si>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</si>
  <si>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</si>
  <si>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</si>
  <si>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</si>
  <si>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</si>
  <si>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</si>
  <si>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</si>
  <si>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</si>
  <si>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</si>
  <si>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</si>
  <si>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</si>
  <si>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</si>
  <si>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</si>
  <si>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</si>
  <si>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</si>
  <si>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</si>
  <si>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</si>
  <si>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</si>
  <si>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</si>
  <si>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</si>
  <si>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</si>
  <si>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</si>
  <si>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</si>
  <si>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</si>
  <si>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</si>
  <si>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</si>
  <si>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</si>
  <si>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</si>
  <si>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</si>
  <si>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</si>
  <si>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</si>
  <si>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</si>
  <si>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</si>
  <si>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</si>
  <si>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</si>
  <si>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</si>
  <si>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</si>
  <si>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</si>
  <si>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</si>
  <si>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</si>
  <si>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</si>
  <si>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</si>
  <si>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</si>
  <si>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</si>
  <si>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</si>
  <si>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</si>
  <si>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</si>
  <si>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</si>
  <si>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</si>
  <si>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</si>
  <si>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</si>
  <si>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</si>
  <si>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</si>
  <si>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</si>
  <si>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</si>
  <si>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</si>
  <si>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</si>
  <si>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</si>
  <si>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</si>
  <si>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</si>
  <si>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</si>
  <si>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</si>
  <si>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</si>
  <si>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</si>
  <si>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</si>
  <si>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</si>
  <si>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</si>
  <si>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</si>
  <si>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</si>
  <si>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</si>
  <si>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</si>
  <si>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</si>
  <si>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</si>
  <si>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</si>
  <si>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</si>
  <si>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</si>
  <si>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</si>
  <si>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</si>
  <si>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</si>
  <si>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</si>
  <si>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</si>
  <si>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</si>
  <si>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</si>
  <si>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</si>
  <si>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</si>
  <si>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</si>
  <si>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</si>
  <si>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</si>
  <si>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</si>
  <si>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</si>
  <si>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</si>
  <si>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</si>
  <si>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</si>
  <si>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</si>
  <si>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</si>
  <si>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</si>
  <si>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</si>
  <si>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</si>
  <si>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</si>
  <si>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</si>
  <si>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</si>
  <si>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</si>
  <si>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</si>
  <si>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</si>
  <si>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</si>
  <si>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</si>
  <si>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</si>
  <si>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</si>
  <si>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</si>
  <si>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</si>
  <si>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</si>
  <si>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</si>
  <si>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</si>
  <si>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</si>
  <si>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</si>
  <si>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</si>
  <si>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</si>
  <si>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</si>
  <si>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</si>
  <si>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</si>
  <si>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</si>
  <si>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</si>
  <si>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</si>
  <si>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</si>
  <si>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</si>
  <si>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</si>
  <si>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</si>
  <si>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</si>
  <si>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</si>
  <si>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</si>
  <si>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</si>
  <si>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</si>
  <si>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</si>
  <si>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</si>
  <si>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</si>
  <si>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</si>
  <si>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</si>
  <si>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</si>
  <si>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</si>
  <si>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</si>
  <si>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</si>
  <si>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</si>
  <si>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</si>
  <si>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</si>
  <si>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</si>
  <si>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</si>
  <si>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</si>
  <si>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</si>
  <si>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</si>
  <si>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</si>
  <si>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</si>
  <si>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</si>
  <si>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</si>
  <si>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</si>
  <si>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</si>
  <si>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</si>
  <si>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</si>
  <si>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</si>
  <si>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</si>
  <si>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</si>
  <si>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</si>
  <si>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</si>
  <si>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</si>
  <si>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</si>
  <si>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</si>
  <si>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</si>
  <si>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</si>
  <si>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</si>
  <si>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</si>
  <si>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</si>
  <si>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</si>
  <si>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</si>
  <si>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</si>
  <si>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</si>
  <si>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</si>
  <si>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</si>
  <si>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</si>
  <si>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</si>
  <si>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</si>
  <si>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</si>
  <si>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</si>
  <si>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</si>
  <si>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</si>
  <si>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</si>
  <si>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</si>
  <si>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</si>
  <si>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</si>
  <si>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</si>
  <si>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</si>
  <si>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</si>
  <si>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</si>
  <si>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</si>
  <si>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</si>
  <si>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</si>
  <si>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</si>
  <si>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</si>
  <si>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</si>
  <si>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</si>
  <si>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</si>
  <si>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</si>
  <si>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</si>
  <si>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</si>
  <si>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</si>
  <si>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</si>
  <si>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</si>
  <si>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</si>
  <si>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</si>
  <si>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</si>
  <si>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</si>
  <si>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</si>
  <si>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</si>
  <si>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</si>
  <si>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</si>
  <si>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</si>
  <si>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</si>
  <si>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</si>
  <si>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</si>
  <si>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</si>
  <si>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</si>
  <si>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</si>
  <si>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</si>
  <si>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</si>
  <si>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</si>
  <si>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</si>
  <si>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</si>
  <si>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</si>
  <si>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</si>
  <si>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</si>
  <si>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</si>
  <si>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</si>
  <si>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</si>
  <si>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</si>
  <si>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</si>
  <si>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</si>
  <si>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</si>
  <si>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</si>
  <si>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</si>
  <si>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</si>
  <si>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</si>
  <si>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</si>
  <si>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</si>
  <si>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</si>
  <si>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</si>
  <si>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</si>
  <si>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</si>
  <si>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</si>
  <si>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</si>
  <si>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</si>
  <si>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</si>
  <si>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</si>
  <si>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</si>
  <si>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</si>
  <si>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</si>
  <si>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</si>
  <si>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</si>
  <si>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</si>
  <si>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</si>
  <si>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</si>
  <si>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</si>
  <si>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</si>
  <si>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</si>
  <si>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</si>
  <si>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</si>
  <si>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</si>
  <si>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</si>
  <si>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</si>
  <si>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</si>
  <si>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</si>
  <si>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</si>
  <si>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</si>
  <si>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</si>
  <si>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</si>
  <si>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</si>
  <si>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</si>
  <si>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</si>
  <si>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</si>
  <si>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</si>
  <si>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</si>
  <si>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</si>
  <si>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</si>
  <si>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</si>
  <si>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</si>
  <si>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</si>
  <si>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</si>
  <si>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</si>
  <si>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</si>
  <si>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</si>
  <si>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</si>
  <si>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</si>
  <si>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</si>
  <si>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</si>
  <si>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</si>
  <si>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</si>
  <si>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</si>
  <si>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</si>
  <si>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</si>
  <si>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</si>
  <si>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</si>
  <si>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</si>
  <si>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</si>
  <si>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</si>
  <si>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</si>
  <si>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</si>
  <si>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</si>
  <si>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</si>
  <si>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</si>
  <si>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</si>
  <si>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</si>
  <si>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</si>
  <si>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</si>
  <si>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</si>
  <si>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</si>
  <si>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</si>
  <si>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</si>
  <si>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</si>
  <si>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</si>
  <si>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</si>
  <si>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</si>
  <si>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</si>
  <si>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</si>
  <si>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</si>
  <si>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</si>
  <si>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</si>
  <si>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</si>
  <si>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</si>
  <si>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</si>
  <si>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</si>
  <si>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</si>
  <si>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</si>
  <si>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</si>
  <si>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</si>
  <si>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</si>
  <si>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</si>
  <si>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</si>
  <si>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</si>
  <si>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</si>
  <si>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</si>
  <si>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</si>
  <si>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</si>
  <si>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</si>
  <si>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</si>
  <si>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</si>
  <si>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</si>
  <si>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</si>
  <si>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</si>
  <si>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</si>
  <si>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</si>
  <si>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</si>
  <si>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</si>
  <si>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</si>
  <si>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</si>
  <si>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</si>
  <si>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</si>
  <si>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</si>
  <si>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</si>
  <si>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</si>
  <si>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</si>
  <si>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</si>
  <si>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</si>
  <si>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</si>
  <si>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</si>
  <si>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</si>
  <si>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</si>
  <si>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</si>
  <si>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</si>
  <si>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</si>
  <si>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</si>
  <si>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</si>
  <si>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</si>
  <si>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</si>
  <si>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</si>
  <si>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</si>
  <si>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</si>
  <si>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</si>
  <si>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</si>
  <si>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</si>
  <si>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</si>
  <si>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</si>
  <si>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</si>
  <si>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</si>
  <si>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</si>
  <si>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</si>
  <si>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</si>
  <si>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</si>
  <si>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</si>
  <si>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</si>
  <si>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</si>
  <si>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</si>
  <si>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</si>
  <si>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</si>
  <si>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</si>
  <si>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</si>
  <si>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</si>
  <si>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</si>
  <si>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</si>
  <si>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</si>
  <si>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</si>
  <si>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</si>
  <si>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</si>
  <si>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</si>
  <si>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</si>
  <si>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</si>
  <si>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</si>
  <si>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</si>
  <si>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</si>
  <si>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</si>
  <si>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</si>
  <si>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</si>
  <si>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</si>
  <si>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</si>
  <si>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</si>
  <si>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</si>
  <si>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</si>
  <si>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</si>
  <si>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</si>
  <si>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</si>
  <si>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</si>
  <si>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</si>
  <si>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</si>
  <si>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</si>
  <si>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</si>
  <si>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</si>
  <si>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</si>
  <si>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</si>
  <si>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</si>
  <si>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</si>
  <si>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</si>
  <si>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</si>
  <si>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</si>
  <si>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</si>
  <si>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</si>
  <si>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</si>
  <si>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</si>
  <si>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</si>
  <si>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</si>
  <si>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</si>
  <si>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</si>
  <si>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</si>
  <si>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</si>
  <si>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</si>
  <si>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</si>
  <si>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</si>
  <si>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</si>
  <si>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</si>
  <si>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</si>
  <si>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</si>
  <si>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</si>
  <si>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</si>
  <si>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</si>
  <si>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</si>
  <si>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</si>
  <si>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</si>
  <si>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</si>
  <si>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</si>
  <si>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</si>
  <si>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</si>
  <si>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</si>
  <si>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</si>
  <si>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</si>
  <si>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</si>
  <si>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</si>
  <si>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</si>
  <si>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</si>
  <si>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</si>
  <si>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</si>
  <si>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</si>
  <si>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</si>
  <si>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</si>
  <si>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</si>
  <si>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</si>
  <si>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</si>
  <si>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</si>
  <si>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</si>
  <si>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</si>
  <si>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</si>
  <si>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</si>
  <si>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</si>
  <si>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</si>
  <si>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</si>
  <si>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</si>
  <si>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</si>
  <si>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</si>
  <si>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</si>
  <si>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</si>
  <si>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</si>
  <si>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</si>
  <si>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</si>
  <si>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</si>
  <si>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</si>
  <si>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</si>
  <si>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</si>
  <si>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</si>
  <si>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</si>
  <si>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</si>
  <si>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</si>
  <si>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</si>
  <si>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</si>
  <si>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</si>
  <si>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</si>
  <si>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</si>
  <si>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</si>
  <si>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</si>
  <si>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</si>
  <si>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</si>
  <si>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</si>
  <si>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</si>
  <si>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</si>
  <si>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</si>
  <si>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</si>
  <si>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</si>
  <si>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</si>
  <si>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</si>
  <si>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</si>
  <si>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</si>
  <si>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</si>
  <si>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</si>
  <si>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</si>
  <si>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</si>
  <si>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</si>
  <si>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</si>
  <si>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</si>
  <si>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</si>
  <si>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</si>
  <si>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</si>
  <si>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</si>
  <si>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</si>
  <si>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</si>
  <si>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</si>
  <si>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</si>
  <si>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</si>
  <si>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</si>
  <si>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</si>
  <si>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</si>
  <si>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</si>
  <si>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</si>
  <si>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</si>
  <si>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</si>
  <si>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</si>
  <si>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</si>
  <si>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</si>
  <si>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</si>
  <si>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</si>
  <si>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</si>
  <si>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</si>
  <si>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</si>
  <si>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</si>
  <si>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</si>
  <si>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</si>
  <si>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</si>
  <si>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</si>
  <si>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</si>
  <si>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</si>
  <si>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</si>
  <si>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</si>
  <si>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</si>
  <si>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</si>
  <si>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</si>
  <si>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</si>
  <si>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</si>
  <si>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</si>
  <si>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</si>
  <si>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</si>
  <si>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</si>
  <si>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</si>
  <si>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</si>
  <si>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</si>
  <si>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</si>
  <si>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</si>
  <si>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</si>
  <si>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</si>
  <si>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</si>
  <si>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</si>
  <si>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</si>
  <si>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</si>
  <si>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</si>
  <si>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</si>
  <si>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</si>
  <si>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</si>
  <si>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</si>
  <si>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</si>
  <si>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</si>
  <si>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</si>
  <si>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</si>
  <si>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</si>
  <si>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</si>
  <si>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</si>
  <si>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</si>
  <si>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</si>
  <si>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</si>
  <si>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</si>
  <si>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</si>
  <si>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</si>
  <si>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</si>
  <si>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</si>
  <si>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</si>
  <si>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</si>
  <si>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</si>
  <si>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</si>
  <si>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</si>
  <si>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</si>
  <si>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</si>
  <si>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</si>
  <si>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</si>
  <si>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</si>
  <si>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</si>
  <si>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</si>
  <si>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</si>
  <si>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</si>
  <si>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</si>
  <si>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</si>
  <si>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</si>
  <si>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</si>
  <si>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</si>
  <si>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</si>
  <si>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</si>
  <si>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</si>
  <si>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</si>
  <si>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</si>
  <si>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</si>
  <si>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</si>
  <si>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</si>
  <si>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</si>
  <si>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</si>
  <si>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</si>
  <si>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</si>
  <si>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</si>
  <si>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</si>
  <si>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</si>
  <si>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</si>
  <si>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</si>
  <si>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</si>
  <si>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</si>
  <si>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</si>
  <si>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</si>
  <si>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</si>
  <si>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</si>
  <si>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</si>
  <si>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</si>
  <si>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</si>
  <si>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</si>
  <si>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</si>
  <si>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</si>
  <si>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</si>
  <si>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</si>
  <si>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</si>
  <si>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</si>
  <si>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</si>
  <si>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</si>
  <si>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</si>
  <si>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</si>
  <si>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</si>
  <si>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</si>
  <si>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</si>
  <si>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</si>
  <si>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</si>
  <si>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</si>
  <si>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</si>
  <si>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</si>
  <si>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</si>
  <si>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</si>
  <si>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</si>
  <si>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</si>
  <si>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</si>
  <si>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</si>
  <si>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</si>
  <si>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</si>
  <si>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</si>
  <si>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</si>
  <si>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</si>
  <si>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</si>
  <si>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</si>
  <si>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</si>
  <si>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</si>
  <si>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</si>
  <si>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</si>
  <si>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</si>
  <si>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</si>
  <si>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</si>
  <si>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</si>
  <si>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</si>
  <si>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</si>
  <si>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</si>
  <si>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</si>
  <si>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</si>
  <si>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</si>
  <si>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</si>
  <si>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</si>
  <si>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</si>
  <si>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</si>
  <si>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</si>
  <si>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</si>
  <si>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</si>
  <si>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</si>
  <si>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</si>
  <si>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</si>
  <si>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</si>
  <si>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</si>
  <si>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</si>
  <si>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</si>
  <si>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</si>
  <si>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</si>
  <si>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</si>
  <si>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</si>
  <si>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</si>
  <si>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</si>
  <si>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</si>
  <si>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</si>
  <si>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</si>
  <si>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</si>
  <si>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</si>
  <si>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</si>
  <si>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</si>
  <si>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</si>
  <si>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</si>
  <si>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</si>
  <si>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</si>
  <si>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</si>
  <si>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</si>
  <si>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</si>
  <si>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</si>
  <si>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</si>
  <si>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</si>
  <si>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</si>
  <si>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</si>
  <si>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</si>
  <si>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</si>
  <si>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</si>
  <si>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</si>
  <si>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</si>
  <si>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</si>
  <si>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</si>
  <si>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</si>
  <si>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</si>
  <si>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</si>
  <si>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</si>
  <si>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</si>
  <si>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</si>
  <si>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</si>
  <si>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</si>
  <si>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</si>
  <si>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</si>
  <si>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</si>
  <si>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</si>
  <si>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</si>
  <si>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</si>
  <si>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</si>
  <si>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</si>
  <si>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</si>
  <si>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</si>
  <si>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</si>
  <si>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</si>
  <si>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</si>
  <si>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</si>
  <si>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</si>
  <si>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</si>
  <si>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</si>
  <si>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</si>
  <si>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</si>
  <si>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</si>
  <si>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</si>
  <si>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</si>
  <si>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</si>
  <si>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</si>
  <si>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</si>
  <si>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</si>
  <si>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</si>
  <si>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</si>
  <si>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</si>
  <si>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</si>
  <si>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</si>
  <si>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</si>
  <si>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</si>
  <si>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</si>
  <si>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</si>
  <si>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</si>
  <si>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</si>
  <si>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</si>
  <si>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</si>
  <si>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</si>
  <si>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</si>
  <si>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</si>
  <si>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</si>
  <si>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</si>
  <si>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</si>
  <si>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</si>
  <si>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</si>
  <si>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</si>
  <si>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</si>
  <si>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</si>
  <si>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</si>
  <si>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</si>
  <si>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</si>
  <si>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</si>
  <si>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</si>
  <si>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</si>
  <si>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</si>
  <si>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</si>
  <si>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</si>
  <si>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</si>
  <si>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</si>
  <si>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</si>
  <si>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</si>
  <si>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</si>
  <si>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</si>
  <si>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</si>
  <si>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</si>
  <si>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</si>
  <si>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</si>
  <si>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</si>
  <si>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</si>
  <si>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</si>
  <si>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</si>
  <si>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</si>
  <si>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</si>
  <si>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</si>
  <si>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</si>
  <si>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</si>
  <si>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</si>
  <si>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</si>
  <si>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</si>
  <si>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</si>
  <si>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</si>
  <si>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</si>
  <si>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</si>
  <si>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</si>
  <si>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</si>
  <si>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</si>
  <si>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</si>
  <si>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</si>
  <si>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</si>
  <si>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</si>
  <si>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</si>
  <si>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</si>
  <si>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</si>
  <si>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</si>
  <si>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</si>
  <si>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</si>
  <si>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</si>
  <si>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</si>
  <si>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</si>
  <si>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</si>
  <si>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</si>
  <si>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</si>
  <si>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</si>
  <si>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</si>
  <si>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</si>
  <si>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</si>
  <si>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</si>
  <si>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</si>
  <si>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</si>
  <si>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</si>
  <si>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</si>
  <si>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</si>
  <si>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</si>
  <si>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</si>
  <si>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</si>
  <si>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</si>
  <si>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</si>
  <si>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</si>
  <si>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</si>
  <si>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</si>
  <si>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</si>
  <si>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</si>
  <si>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</si>
  <si>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</si>
  <si>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</si>
  <si>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</si>
  <si>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</si>
  <si>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</si>
  <si>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</si>
  <si>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</si>
  <si>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</si>
  <si>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</si>
  <si>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</si>
  <si>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</si>
  <si>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</si>
  <si>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</si>
  <si>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</si>
  <si>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</si>
  <si>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</si>
  <si>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</si>
  <si>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</si>
  <si>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</si>
  <si>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</si>
  <si>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</si>
  <si>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</si>
  <si>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</si>
  <si>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</si>
  <si>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</si>
  <si>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</si>
  <si>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</si>
  <si>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</si>
  <si>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</si>
  <si>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</si>
  <si>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</si>
  <si>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</si>
  <si>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</si>
  <si>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</si>
  <si>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</si>
  <si>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</si>
  <si>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</si>
  <si>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</si>
  <si>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</si>
  <si>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</si>
  <si>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</si>
  <si>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</si>
  <si>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</si>
  <si>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</si>
  <si>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</si>
  <si>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</si>
  <si>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</si>
  <si>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</si>
  <si>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</si>
  <si>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</si>
  <si>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</si>
  <si>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</si>
  <si>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</si>
  <si>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</si>
  <si>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</si>
  <si>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</si>
  <si>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</si>
  <si>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</si>
  <si>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</si>
  <si>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</si>
  <si>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</si>
  <si>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</si>
  <si>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</si>
  <si>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</si>
  <si>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</si>
  <si>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</si>
  <si>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</si>
  <si>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</si>
  <si>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</si>
  <si>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</si>
  <si>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</si>
  <si>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</si>
  <si>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</si>
  <si>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</si>
  <si>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</si>
  <si>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</si>
  <si>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</si>
  <si>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</si>
  <si>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</si>
  <si>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</si>
  <si>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</si>
  <si>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</si>
  <si>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</si>
  <si>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</si>
  <si>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</si>
  <si>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</si>
  <si>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</si>
  <si>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</si>
  <si>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</si>
  <si>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</si>
  <si>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</si>
  <si>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</si>
  <si>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</si>
  <si>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</si>
  <si>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</si>
  <si>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</si>
  <si>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</si>
  <si>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</si>
  <si>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</si>
  <si>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</si>
  <si>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</si>
  <si>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</si>
  <si>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</si>
  <si>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</si>
  <si>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</si>
  <si>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</si>
  <si>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</si>
  <si>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</si>
  <si>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</si>
  <si>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</si>
  <si>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</si>
  <si>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</si>
  <si>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</si>
  <si>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</si>
  <si>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</si>
  <si>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</si>
  <si>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</si>
  <si>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</si>
  <si>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</si>
  <si>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</si>
  <si>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</si>
  <si>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</si>
  <si>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</si>
  <si>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</si>
  <si>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</si>
  <si>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</si>
  <si>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</si>
  <si>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</si>
  <si>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</si>
  <si>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</si>
  <si>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</si>
  <si>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</si>
  <si>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</si>
  <si>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</si>
  <si>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</si>
  <si>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</si>
  <si>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</si>
  <si>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</si>
  <si>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</si>
  <si>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</si>
  <si>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</si>
  <si>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</si>
  <si>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</si>
  <si>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</si>
  <si>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</si>
  <si>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</si>
  <si>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</si>
  <si>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</si>
  <si>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</si>
  <si>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</si>
  <si>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</si>
  <si>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</si>
  <si>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</si>
  <si>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</si>
  <si>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</si>
  <si>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</si>
  <si>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</si>
  <si>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</si>
  <si>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</si>
  <si>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</si>
  <si>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</si>
  <si>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</si>
  <si>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</si>
  <si>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</si>
  <si>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</si>
  <si>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</si>
  <si>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</si>
  <si>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</si>
  <si>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</si>
  <si>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</si>
  <si>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</si>
  <si>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</si>
  <si>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</si>
  <si>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</si>
  <si>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</si>
  <si>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</si>
  <si>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</si>
  <si>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</si>
  <si>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</si>
  <si>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</si>
  <si>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</si>
  <si>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</si>
  <si>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</si>
  <si>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</si>
  <si>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</si>
  <si>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</si>
  <si>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</si>
  <si>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</si>
  <si>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</si>
  <si>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</si>
  <si>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</si>
  <si>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</si>
  <si>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</si>
  <si>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</si>
  <si>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</si>
  <si>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</si>
  <si>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</si>
  <si>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</si>
  <si>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</si>
  <si>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</si>
  <si>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</si>
  <si>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</si>
  <si>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</si>
  <si>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</si>
  <si>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</si>
  <si>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</si>
  <si>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</si>
  <si>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</si>
  <si>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</si>
  <si>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</si>
  <si>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</si>
  <si>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</si>
  <si>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</si>
  <si>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</si>
  <si>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</si>
  <si>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</si>
  <si>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</si>
  <si>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</si>
  <si>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</si>
  <si>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</si>
  <si>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</si>
  <si>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</si>
  <si>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</si>
  <si>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</si>
  <si>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</si>
  <si>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</si>
  <si>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</si>
  <si>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</si>
  <si>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</si>
  <si>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</si>
  <si>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</si>
  <si>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</si>
  <si>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</si>
  <si>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</si>
  <si>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</si>
  <si>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</si>
  <si>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</si>
  <si>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</si>
  <si>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</si>
  <si>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</si>
  <si>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</si>
  <si>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</si>
  <si>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</si>
  <si>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</si>
  <si>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</si>
  <si>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</si>
  <si>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</si>
  <si>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</si>
  <si>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</si>
  <si>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</si>
  <si>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</si>
  <si>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</si>
  <si>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</si>
  <si>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</si>
  <si>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</si>
  <si>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</si>
  <si>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</si>
  <si>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</si>
  <si>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</si>
  <si>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</si>
  <si>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</si>
  <si>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</si>
  <si>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</si>
  <si>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</si>
  <si>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</si>
  <si>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</si>
  <si>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</si>
  <si>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</si>
  <si>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</si>
  <si>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</si>
  <si>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</si>
  <si>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</si>
  <si>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</si>
  <si>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</si>
  <si>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</si>
  <si>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</si>
  <si>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</si>
  <si>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</si>
  <si>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</si>
  <si>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</si>
  <si>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</si>
  <si>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</si>
  <si>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</si>
  <si>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</si>
  <si>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</si>
  <si>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</si>
  <si>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</si>
  <si>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</si>
  <si>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</si>
  <si>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</si>
  <si>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</si>
  <si>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</si>
  <si>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</si>
  <si>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</si>
  <si>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</si>
  <si>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</si>
  <si>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</si>
  <si>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</si>
  <si>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</si>
  <si>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</si>
  <si>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</si>
  <si>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</si>
  <si>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</si>
  <si>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</si>
  <si>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</si>
  <si>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</si>
  <si>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</si>
  <si>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</si>
  <si>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</si>
  <si>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</si>
  <si>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</si>
  <si>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</si>
  <si>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</si>
  <si>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</si>
  <si>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</si>
  <si>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</si>
  <si>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</si>
  <si>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</si>
  <si>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</si>
  <si>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</si>
  <si>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</si>
  <si>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</si>
  <si>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</si>
  <si>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</si>
  <si>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</si>
  <si>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</si>
  <si>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</si>
  <si>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</si>
  <si>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</si>
  <si>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</si>
  <si>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</si>
  <si>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</si>
  <si>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</si>
  <si>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</si>
  <si>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</si>
  <si>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</si>
  <si>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</si>
  <si>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</si>
  <si>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</si>
  <si>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</si>
  <si>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</si>
  <si>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</si>
  <si>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</si>
  <si>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</si>
  <si>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</si>
  <si>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</si>
  <si>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</si>
  <si>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</si>
  <si>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</si>
  <si>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</si>
  <si>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</si>
  <si>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</si>
  <si>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</si>
  <si>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</si>
  <si>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</si>
  <si>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</si>
  <si>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</si>
  <si>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</si>
  <si>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</si>
  <si>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</si>
  <si>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</si>
  <si>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</si>
  <si>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</si>
  <si>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</si>
  <si>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</si>
  <si>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</si>
  <si>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</si>
  <si>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</si>
  <si>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</si>
  <si>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</si>
  <si>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</si>
  <si>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</si>
  <si>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</si>
  <si>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</si>
  <si>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</si>
  <si>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</si>
  <si>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</si>
  <si>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</si>
  <si>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</si>
  <si>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</si>
  <si>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</si>
  <si>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</si>
  <si>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</si>
  <si>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</si>
  <si>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</si>
  <si>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</si>
  <si>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</si>
  <si>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</si>
  <si>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</si>
  <si>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</si>
  <si>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</si>
  <si>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</si>
  <si>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</si>
  <si>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</si>
  <si>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</si>
  <si>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</si>
  <si>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</si>
  <si>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</si>
  <si>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</si>
  <si>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</si>
  <si>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</si>
  <si>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</si>
  <si>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</si>
  <si>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</si>
  <si>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</si>
  <si>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</si>
  <si>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</si>
  <si>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</si>
  <si>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</si>
  <si>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</si>
  <si>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</si>
  <si>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</si>
  <si>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</si>
  <si>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</si>
  <si>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</si>
  <si>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</si>
  <si>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</si>
  <si>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</si>
  <si>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</si>
  <si>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</si>
  <si>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</si>
  <si>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</si>
  <si>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</si>
  <si>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</si>
  <si>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</si>
  <si>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</si>
  <si>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</si>
  <si>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</si>
  <si>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</si>
  <si>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</si>
  <si>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</si>
  <si>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</si>
  <si>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</si>
  <si>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</si>
  <si>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</si>
  <si>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</si>
  <si>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</si>
  <si>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</si>
  <si>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</si>
  <si>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</si>
  <si>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</si>
  <si>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</si>
  <si>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</si>
  <si>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</si>
  <si>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</si>
  <si>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</si>
  <si>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</si>
  <si>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</si>
  <si>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</si>
  <si>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</si>
  <si>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</si>
  <si>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</si>
  <si>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</si>
  <si>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</si>
  <si>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</si>
  <si>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</si>
  <si>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</si>
  <si>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</si>
  <si>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</si>
  <si>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</si>
  <si>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</si>
  <si>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</si>
  <si>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</si>
  <si>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</si>
  <si>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</si>
  <si>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</si>
  <si>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</si>
  <si>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</si>
  <si>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</si>
  <si>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</si>
  <si>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</si>
  <si>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</si>
  <si>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</si>
  <si>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</si>
  <si>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</si>
  <si>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</si>
  <si>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</si>
  <si>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</si>
  <si>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</si>
  <si>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</si>
  <si>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</si>
  <si>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</si>
  <si>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</si>
  <si>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</si>
  <si>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</si>
  <si>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</si>
  <si>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</si>
  <si>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</si>
  <si>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</si>
  <si>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</si>
  <si>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</si>
  <si>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</si>
  <si>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</si>
  <si>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</si>
  <si>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</si>
  <si>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</si>
  <si>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</si>
  <si>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</si>
  <si>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</si>
  <si>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</si>
  <si>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</si>
  <si>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</si>
  <si>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</si>
  <si>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</si>
  <si>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</si>
  <si>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</si>
  <si>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</si>
  <si>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</si>
  <si>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</si>
  <si>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</si>
  <si>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</si>
  <si>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</si>
  <si>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</si>
  <si>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</si>
  <si>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</si>
  <si>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</si>
  <si>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</si>
  <si>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</si>
  <si>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</si>
  <si>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</si>
  <si>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</si>
  <si>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</si>
  <si>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</si>
  <si>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</si>
  <si>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</si>
  <si>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</si>
  <si>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</si>
  <si>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</si>
  <si>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</si>
  <si>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</si>
  <si>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</si>
  <si>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</si>
  <si>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</si>
  <si>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</si>
  <si>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</si>
  <si>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</si>
  <si>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</si>
  <si>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</si>
  <si>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</si>
  <si>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</si>
  <si>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</si>
  <si>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</si>
  <si>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</si>
  <si>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</si>
  <si>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</si>
  <si>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</si>
  <si>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</si>
  <si>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</si>
  <si>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</si>
  <si>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</si>
  <si>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</si>
  <si>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</si>
  <si>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</si>
  <si>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</si>
  <si>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</si>
  <si>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</si>
  <si>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</si>
  <si>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</si>
  <si>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</si>
  <si>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</si>
  <si>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</si>
  <si>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</si>
  <si>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</si>
  <si>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</si>
  <si>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</si>
  <si>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</si>
  <si>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</si>
  <si>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</si>
  <si>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</si>
  <si>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</si>
  <si>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</si>
  <si>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</si>
  <si>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</si>
  <si>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</si>
  <si>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</si>
  <si>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</si>
  <si>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</si>
  <si>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</si>
  <si>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</si>
  <si>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</si>
  <si>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</si>
  <si>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</si>
  <si>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</si>
  <si>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</si>
  <si>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</si>
  <si>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</si>
  <si>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</si>
  <si>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</si>
  <si>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</si>
  <si>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</si>
  <si>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</si>
  <si>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</si>
  <si>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</si>
  <si>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</si>
  <si>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</si>
  <si>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</si>
  <si>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</si>
  <si>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</si>
  <si>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</si>
  <si>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</si>
  <si>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</si>
  <si>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</si>
  <si>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</si>
  <si>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</si>
  <si>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</si>
  <si>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</si>
  <si>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</si>
  <si>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</si>
  <si>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</si>
  <si>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</si>
  <si>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</si>
  <si>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</si>
  <si>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</si>
  <si>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</si>
  <si>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</si>
  <si>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</si>
  <si>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</si>
  <si>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</si>
  <si>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</si>
  <si>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</si>
  <si>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</si>
  <si>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</si>
  <si>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</si>
  <si>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</si>
  <si>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</si>
  <si>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</si>
  <si>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</si>
  <si>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</si>
  <si>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</si>
  <si>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</si>
  <si>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</si>
  <si>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</si>
  <si>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</si>
  <si>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</si>
  <si>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</si>
  <si>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</si>
  <si>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</si>
  <si>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</si>
  <si>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</si>
  <si>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</si>
  <si>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</si>
  <si>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</si>
  <si>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</si>
  <si>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</si>
  <si>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</si>
  <si>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</si>
  <si>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</si>
  <si>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</si>
  <si>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</si>
  <si>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</si>
  <si>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</si>
  <si>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</si>
  <si>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</si>
  <si>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</si>
  <si>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</si>
  <si>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</si>
  <si>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</si>
  <si>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</si>
  <si>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</si>
  <si>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</si>
  <si>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</si>
  <si>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</si>
  <si>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</si>
  <si>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</si>
  <si>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</si>
  <si>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</si>
  <si>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</si>
  <si>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</si>
  <si>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</si>
  <si>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</si>
  <si>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</si>
  <si>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</si>
  <si>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</si>
  <si>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</si>
  <si>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</si>
  <si>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</si>
  <si>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</si>
  <si>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</si>
  <si>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</si>
  <si>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</si>
  <si>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</si>
  <si>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</si>
  <si>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</si>
  <si>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</si>
  <si>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</si>
  <si>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</si>
  <si>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</si>
  <si>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</si>
  <si>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</si>
  <si>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</si>
  <si>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</si>
  <si>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</si>
  <si>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</si>
  <si>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</si>
  <si>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</si>
  <si>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</si>
  <si>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</si>
  <si>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</si>
  <si>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</si>
  <si>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</si>
  <si>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</si>
  <si>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</si>
  <si>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</si>
  <si>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</si>
  <si>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</si>
  <si>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</si>
  <si>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</si>
  <si>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</si>
  <si>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</si>
  <si>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</si>
  <si>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</si>
  <si>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</si>
  <si>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</si>
  <si>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</si>
  <si>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</si>
  <si>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</si>
  <si>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</si>
  <si>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</si>
  <si>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</si>
  <si>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</si>
  <si>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</si>
  <si>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</si>
  <si>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</si>
  <si>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</si>
  <si>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</si>
  <si>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</si>
  <si>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</si>
  <si>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</si>
  <si>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</si>
  <si>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</si>
  <si>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</si>
  <si>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</si>
  <si>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</si>
  <si>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</si>
  <si>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</si>
  <si>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</si>
  <si>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</si>
  <si>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</si>
  <si>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</si>
  <si>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</si>
  <si>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</si>
  <si>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</si>
  <si>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</si>
  <si>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</si>
  <si>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</si>
  <si>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</si>
  <si>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</si>
  <si>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</si>
  <si>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</si>
  <si>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</si>
  <si>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</si>
  <si>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</si>
  <si>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</si>
  <si>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</si>
  <si>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</si>
  <si>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</si>
  <si>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</si>
  <si>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</si>
  <si>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</si>
  <si>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</si>
  <si>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</si>
  <si>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</si>
  <si>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</si>
  <si>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</si>
  <si>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</si>
  <si>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</si>
  <si>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</si>
  <si>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</si>
  <si>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</si>
  <si>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</si>
  <si>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</si>
  <si>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</si>
  <si>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</si>
  <si>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</si>
  <si>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</si>
  <si>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</si>
  <si>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</si>
  <si>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</si>
  <si>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</si>
  <si>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</si>
  <si>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</si>
  <si>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</si>
  <si>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</si>
  <si>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</si>
  <si>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</si>
  <si>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</si>
  <si>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</si>
  <si>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</si>
  <si>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</si>
  <si>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</si>
  <si>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</si>
  <si>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</si>
  <si>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</si>
  <si>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</si>
  <si>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</si>
  <si>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</si>
  <si>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</si>
  <si>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</si>
  <si>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</si>
  <si>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</si>
  <si>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</si>
  <si>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</si>
  <si>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</si>
  <si>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</si>
  <si>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</si>
  <si>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</si>
  <si>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</si>
  <si>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</si>
  <si>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</si>
  <si>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</si>
  <si>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</si>
  <si>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</si>
  <si>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</si>
  <si>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</si>
  <si>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</si>
  <si>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</si>
  <si>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</si>
  <si>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</si>
  <si>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</si>
  <si>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</si>
  <si>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</si>
  <si>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</si>
  <si>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</si>
  <si>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</si>
  <si>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</si>
  <si>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</si>
  <si>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</si>
  <si>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</si>
  <si>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</si>
  <si>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</si>
  <si>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</si>
  <si>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</si>
  <si>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</si>
  <si>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</si>
  <si>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</si>
  <si>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</si>
  <si>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</si>
  <si>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</si>
  <si>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</si>
  <si>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</si>
  <si>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</si>
  <si>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</si>
  <si>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</si>
  <si>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</si>
  <si>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</si>
  <si>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</si>
  <si>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</si>
  <si>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</si>
  <si>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</si>
  <si>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</si>
  <si>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</si>
  <si>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</si>
  <si>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</si>
  <si>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</si>
  <si>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</si>
  <si>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</si>
  <si>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</si>
  <si>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</si>
  <si>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</si>
  <si>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</si>
  <si>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</si>
  <si>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</si>
  <si>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</si>
  <si>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</si>
  <si>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</si>
  <si>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</si>
  <si>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</si>
  <si>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</si>
  <si>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</si>
  <si>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</si>
  <si>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</si>
  <si>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</si>
  <si>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</si>
  <si>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</si>
  <si>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</si>
  <si>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</si>
  <si>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</si>
  <si>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</si>
  <si>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</si>
  <si>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</si>
  <si>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</si>
  <si>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</si>
  <si>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</si>
  <si>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</si>
  <si>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</si>
  <si>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</si>
  <si>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</si>
  <si>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</si>
  <si>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</si>
  <si>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</si>
  <si>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</si>
  <si>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</si>
  <si>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</si>
  <si>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</si>
  <si>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</si>
  <si>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</si>
  <si>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</si>
  <si>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</si>
  <si>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</si>
  <si>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</si>
  <si>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</si>
  <si>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</si>
  <si>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</si>
  <si>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</si>
  <si>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</si>
  <si>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</si>
  <si>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</si>
  <si>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</si>
  <si>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</si>
  <si>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</si>
  <si>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</si>
  <si>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</si>
  <si>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</si>
  <si>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</si>
  <si>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</si>
  <si>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</si>
  <si>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</si>
  <si>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</si>
  <si>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</si>
  <si>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</si>
  <si>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</si>
  <si>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</si>
  <si>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</si>
  <si>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</si>
  <si>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</si>
  <si>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</si>
  <si>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</si>
  <si>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</si>
  <si>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</si>
  <si>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</si>
  <si>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</si>
  <si>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</si>
  <si>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</si>
  <si>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</si>
  <si>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</si>
  <si>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</si>
  <si>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</si>
  <si>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</si>
  <si>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</si>
  <si>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</si>
  <si>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</si>
  <si>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</si>
  <si>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</si>
  <si>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</si>
  <si>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</si>
  <si>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</si>
  <si>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</si>
  <si>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</si>
  <si>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</si>
  <si>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</si>
  <si>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</si>
  <si>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</si>
  <si>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</si>
  <si>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</si>
  <si>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</si>
  <si>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</si>
  <si>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</si>
  <si>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</si>
  <si>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</si>
  <si>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</si>
  <si>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</si>
  <si>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</si>
  <si>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</si>
  <si>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</si>
  <si>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</si>
  <si>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</si>
  <si>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</si>
  <si>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</si>
  <si>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</si>
  <si>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</si>
  <si>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</si>
  <si>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</si>
  <si>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</si>
  <si>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</si>
  <si>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</si>
  <si>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</si>
  <si>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</si>
  <si>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</si>
  <si>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</si>
  <si>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</si>
  <si>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</si>
  <si>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</si>
  <si>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</si>
  <si>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</si>
  <si>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</si>
  <si>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</si>
  <si>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</si>
  <si>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</si>
  <si>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</si>
  <si>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</si>
  <si>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</si>
  <si>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</si>
  <si>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</si>
  <si>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</si>
  <si>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</si>
  <si>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</si>
  <si>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</si>
  <si>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</si>
  <si>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</si>
  <si>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</si>
  <si>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</si>
  <si>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</si>
  <si>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</si>
  <si>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</si>
  <si>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</si>
  <si>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</si>
  <si>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</si>
  <si>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</si>
  <si>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</si>
  <si>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</si>
  <si>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</si>
  <si>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</si>
  <si>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</si>
  <si>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</si>
  <si>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</si>
  <si>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</si>
  <si>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</si>
  <si>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</si>
  <si>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</si>
  <si>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</si>
  <si>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</si>
  <si>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</si>
  <si>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</si>
  <si>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</si>
  <si>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</si>
  <si>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</si>
  <si>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</si>
  <si>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</si>
  <si>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</si>
  <si>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</si>
  <si>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</si>
  <si>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</si>
  <si>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</si>
  <si>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</si>
  <si>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</si>
  <si>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</si>
  <si>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</si>
  <si>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</si>
  <si>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</si>
  <si>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</si>
  <si>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</si>
  <si>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</si>
  <si>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</si>
  <si>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</si>
  <si>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</si>
  <si>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</si>
  <si>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</si>
  <si>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</si>
  <si>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</si>
  <si>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</si>
  <si>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</si>
  <si>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</si>
  <si>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</si>
  <si>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</si>
  <si>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</si>
  <si>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</si>
  <si>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</si>
  <si>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</si>
  <si>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</si>
  <si>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</si>
  <si>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</si>
  <si>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</si>
  <si>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</si>
  <si>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</si>
  <si>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</si>
  <si>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</si>
  <si>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</si>
  <si>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</si>
  <si>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</si>
  <si>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</si>
  <si>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</si>
  <si>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</si>
  <si>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</si>
  <si>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</si>
  <si>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</si>
  <si>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</si>
  <si>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</si>
  <si>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</si>
  <si>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</si>
  <si>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</si>
  <si>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</si>
  <si>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</si>
  <si>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</si>
  <si>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</si>
  <si>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</si>
  <si>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</si>
  <si>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</si>
  <si>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</si>
  <si>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</si>
  <si>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</si>
  <si>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</si>
  <si>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</si>
  <si>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</si>
  <si>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</si>
  <si>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</si>
  <si>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</si>
  <si>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</si>
  <si>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</si>
  <si>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</si>
  <si>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</si>
  <si>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</si>
  <si>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</si>
  <si>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</si>
  <si>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</si>
  <si>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</si>
  <si>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</si>
  <si>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</si>
  <si>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</si>
  <si>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</si>
  <si>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</si>
  <si>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</si>
  <si>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</si>
  <si>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</si>
  <si>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</si>
  <si>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</si>
  <si>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</si>
  <si>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</si>
  <si>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</si>
  <si>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</si>
  <si>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</si>
  <si>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</si>
  <si>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</si>
  <si>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</si>
  <si>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</si>
  <si>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</si>
  <si>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</si>
  <si>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</si>
  <si>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</si>
  <si>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</si>
  <si>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</si>
  <si>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</si>
  <si>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</si>
  <si>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</si>
  <si>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</si>
  <si>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</si>
  <si>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</si>
  <si>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</si>
  <si>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</si>
  <si>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</si>
  <si>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</si>
  <si>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</si>
  <si>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</si>
  <si>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</si>
  <si>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</si>
  <si>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</si>
  <si>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</si>
  <si>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</si>
  <si>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</si>
  <si>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</si>
  <si>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</si>
  <si>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</si>
  <si>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</si>
  <si>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</si>
  <si>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</si>
  <si>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</si>
  <si>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</si>
  <si>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</si>
  <si>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</si>
  <si>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</si>
  <si>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</si>
  <si>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</si>
  <si>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</si>
  <si>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</si>
  <si>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</si>
  <si>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</si>
  <si>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</si>
  <si>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</si>
  <si>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</si>
  <si>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</si>
  <si>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</si>
  <si>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</si>
  <si>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</si>
  <si>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</si>
  <si>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</si>
  <si>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</si>
  <si>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</si>
  <si>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</si>
  <si>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</si>
  <si>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</si>
  <si>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</si>
  <si>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</si>
  <si>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</si>
  <si>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</si>
  <si>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</si>
  <si>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</si>
  <si>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</si>
  <si>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</si>
  <si>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</si>
  <si>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</si>
  <si>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</si>
  <si>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</si>
  <si>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</si>
  <si>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</si>
  <si>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</si>
  <si>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</si>
  <si>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</si>
  <si>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</si>
  <si>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</si>
  <si>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</si>
  <si>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</si>
  <si>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</si>
  <si>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</si>
  <si>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</si>
  <si>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</si>
  <si>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</si>
  <si>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</si>
  <si>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</si>
  <si>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</si>
  <si>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</si>
  <si>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</si>
  <si>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</si>
  <si>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</si>
  <si>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</si>
  <si>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</si>
  <si>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</si>
  <si>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</si>
  <si>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</si>
  <si>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</si>
  <si>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</si>
  <si>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</si>
  <si>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</si>
  <si>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</si>
  <si>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</si>
  <si>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</si>
  <si>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</si>
  <si>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</si>
  <si>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</si>
  <si>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</si>
  <si>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</si>
  <si>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</si>
  <si>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</si>
  <si>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</si>
  <si>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</si>
  <si>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</si>
  <si>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</si>
  <si>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</si>
  <si>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</si>
  <si>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</si>
  <si>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</si>
  <si>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</si>
  <si>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</si>
  <si>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</si>
  <si>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</si>
  <si>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</si>
  <si>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</si>
  <si>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</si>
  <si>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</si>
  <si>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</si>
  <si>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</si>
  <si>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</si>
  <si>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</si>
  <si>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</si>
  <si>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</si>
  <si>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</si>
  <si>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</si>
  <si>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</si>
  <si>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</si>
  <si>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</si>
  <si>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</si>
  <si>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</si>
  <si>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</si>
  <si>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</si>
  <si>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</si>
  <si>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</si>
  <si>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</si>
  <si>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</si>
  <si>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</si>
  <si>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</si>
  <si>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</si>
  <si>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</si>
  <si>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</si>
  <si>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</si>
  <si>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</si>
  <si>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</si>
  <si>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</si>
  <si>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</si>
  <si>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</si>
  <si>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</si>
  <si>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</si>
  <si>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</si>
  <si>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</si>
  <si>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</si>
  <si>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</si>
  <si>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</si>
  <si>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</si>
  <si>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</si>
  <si>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</si>
  <si>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</si>
  <si>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</si>
  <si>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</si>
  <si>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</si>
  <si>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</si>
  <si>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</si>
  <si>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</si>
  <si>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</si>
  <si>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</si>
  <si>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</si>
  <si>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</si>
  <si>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</si>
  <si>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</si>
  <si>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</si>
  <si>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</si>
  <si>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</si>
  <si>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</si>
  <si>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</si>
  <si>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</si>
  <si>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</si>
  <si>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</si>
  <si>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</si>
  <si>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</si>
  <si>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</si>
  <si>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</si>
  <si>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</si>
  <si>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</si>
  <si>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</si>
  <si>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</si>
  <si>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</si>
  <si>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</si>
  <si>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</si>
  <si>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</si>
  <si>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</si>
  <si>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</si>
  <si>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</si>
  <si>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</si>
  <si>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</si>
  <si>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</si>
  <si>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</si>
  <si>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</si>
  <si>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</si>
  <si>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</si>
  <si>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</si>
  <si>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</si>
  <si>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</si>
  <si>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</si>
  <si>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</si>
  <si>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</si>
  <si>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</si>
  <si>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</si>
  <si>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</si>
  <si>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</si>
  <si>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</si>
  <si>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</si>
  <si>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</si>
  <si>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</si>
  <si>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</si>
  <si>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</si>
  <si>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</si>
  <si>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</si>
  <si>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</si>
  <si>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</si>
  <si>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</si>
  <si>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</si>
  <si>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</si>
  <si>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</si>
  <si>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</si>
  <si>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</si>
  <si>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</si>
  <si>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</si>
  <si>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</si>
  <si>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</si>
  <si>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</si>
  <si>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</si>
  <si>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</si>
  <si>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</si>
  <si>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</si>
  <si>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</si>
  <si>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</si>
  <si>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</si>
  <si>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</si>
  <si>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</si>
  <si>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</si>
  <si>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</si>
  <si>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</si>
  <si>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</si>
  <si>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</si>
  <si>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</si>
  <si>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</si>
  <si>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</si>
  <si>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</si>
  <si>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</si>
  <si>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</si>
  <si>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</si>
  <si>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</si>
  <si>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</si>
  <si>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</si>
  <si>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</si>
  <si>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</si>
  <si>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</si>
  <si>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</si>
  <si>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</si>
  <si>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</si>
  <si>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</si>
  <si>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</si>
  <si>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</si>
  <si>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</si>
  <si>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</si>
  <si>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</si>
  <si>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</si>
  <si>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</si>
  <si>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</si>
  <si>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</si>
  <si>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</si>
  <si>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</si>
  <si>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</si>
  <si>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</si>
  <si>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</si>
  <si>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</si>
  <si>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</si>
  <si>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</si>
  <si>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</si>
  <si>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</si>
  <si>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</si>
  <si>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</si>
  <si>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</si>
  <si>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</si>
  <si>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</si>
  <si>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</si>
  <si>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</si>
  <si>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</si>
  <si>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</si>
  <si>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</si>
  <si>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</si>
  <si>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</si>
  <si>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</si>
  <si>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</si>
  <si>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</si>
  <si>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</si>
  <si>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</si>
  <si>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</si>
  <si>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</si>
  <si>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</si>
  <si>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</si>
  <si>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</si>
  <si>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</si>
  <si>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</si>
  <si>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</si>
  <si>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</si>
  <si>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</si>
  <si>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</si>
  <si>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</si>
  <si>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</si>
  <si>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</si>
  <si>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</si>
  <si>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</si>
  <si>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</si>
  <si>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</si>
  <si>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</si>
  <si>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</si>
  <si>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</si>
  <si>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</si>
  <si>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</si>
  <si>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</si>
  <si>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</si>
  <si>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</si>
  <si>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</si>
  <si>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</si>
  <si>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</si>
  <si>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</si>
  <si>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</si>
  <si>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</si>
  <si>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</si>
  <si>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</si>
  <si>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</si>
  <si>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</si>
  <si>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</si>
  <si>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</si>
  <si>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</si>
  <si>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</si>
  <si>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</si>
  <si>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</si>
  <si>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</si>
  <si>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</si>
  <si>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</si>
  <si>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</si>
  <si>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</si>
  <si>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</si>
  <si>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</si>
  <si>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</si>
  <si>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</si>
  <si>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</si>
  <si>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</si>
  <si>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</si>
  <si>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</si>
  <si>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</si>
  <si>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</si>
  <si>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</si>
  <si>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</si>
  <si>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</si>
  <si>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</si>
  <si>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</si>
  <si>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</si>
  <si>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</si>
  <si>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</si>
  <si>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</si>
  <si>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</si>
  <si>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</si>
  <si>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</si>
  <si>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</si>
  <si>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</si>
  <si>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</si>
  <si>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</si>
  <si>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</si>
  <si>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</si>
  <si>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</si>
  <si>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</si>
  <si>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</si>
  <si>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</si>
  <si>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</si>
  <si>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</si>
  <si>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</si>
  <si>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</si>
  <si>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</si>
  <si>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</si>
  <si>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</si>
  <si>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</si>
  <si>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</si>
  <si>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</si>
  <si>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</si>
  <si>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</si>
  <si>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</si>
  <si>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</si>
  <si>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</si>
  <si>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</si>
  <si>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</si>
  <si>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</si>
  <si>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</si>
  <si>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</si>
  <si>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</si>
  <si>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</si>
  <si>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</si>
  <si>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</si>
  <si>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</si>
  <si>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</si>
  <si>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</si>
  <si>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</si>
  <si>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</si>
  <si>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</si>
  <si>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</si>
  <si>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</si>
  <si>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</si>
  <si>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</si>
  <si>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</si>
  <si>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</si>
  <si>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</si>
  <si>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</si>
  <si>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</si>
  <si>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</si>
  <si>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</si>
  <si>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</si>
  <si>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</si>
  <si>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</si>
  <si>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</si>
  <si>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</si>
  <si>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</si>
  <si>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</si>
  <si>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</si>
  <si>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</si>
  <si>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</si>
  <si>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</si>
  <si>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</si>
  <si>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</si>
  <si>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</si>
  <si>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</si>
  <si>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</si>
  <si>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</si>
  <si>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</si>
  <si>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</si>
  <si>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</si>
  <si>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</si>
  <si>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</si>
  <si>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</si>
  <si>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</si>
  <si>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</si>
  <si>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</si>
  <si>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</si>
  <si>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</si>
  <si>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</si>
  <si>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</si>
  <si>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</si>
  <si>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</si>
  <si>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</si>
  <si>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</si>
  <si>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</si>
  <si>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</si>
  <si>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</si>
  <si>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</si>
  <si>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</si>
  <si>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</si>
  <si>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</si>
  <si>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</si>
  <si>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</si>
  <si>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</si>
  <si>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</si>
  <si>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</si>
  <si>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</si>
  <si>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</si>
  <si>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</si>
  <si>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</si>
  <si>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</si>
  <si>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</si>
  <si>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</si>
  <si>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</si>
  <si>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</si>
  <si>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</si>
  <si>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</si>
  <si>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</si>
  <si>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</si>
  <si>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</si>
  <si>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</si>
  <si>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</si>
  <si>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</si>
  <si>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</si>
  <si>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</si>
  <si>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</si>
  <si>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</si>
  <si>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</si>
  <si>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</si>
  <si>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</si>
  <si>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</si>
  <si>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</si>
  <si>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</si>
  <si>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</si>
  <si>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</si>
  <si>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</si>
  <si>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</si>
  <si>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</si>
  <si>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</si>
  <si>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</si>
  <si>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</si>
  <si>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</si>
  <si>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</si>
  <si>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</si>
  <si>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</si>
  <si>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</si>
  <si>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</si>
  <si>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</si>
  <si>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</si>
  <si>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</si>
  <si>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</si>
  <si>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</si>
  <si>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</si>
  <si>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</si>
  <si>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</si>
  <si>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</si>
  <si>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</si>
  <si>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</si>
  <si>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</si>
  <si>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</si>
  <si>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</si>
  <si>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</si>
  <si>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</si>
  <si>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</si>
  <si>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</si>
  <si>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</si>
  <si>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</si>
  <si>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</si>
  <si>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</si>
  <si>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</si>
  <si>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</si>
  <si>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</si>
  <si>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</si>
  <si>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</si>
  <si>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</si>
  <si>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</si>
  <si>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</si>
  <si>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</si>
  <si>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</si>
  <si>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</si>
  <si>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</si>
  <si>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</si>
  <si>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</si>
  <si>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</si>
  <si>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</si>
  <si>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</si>
  <si>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</si>
  <si>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</si>
  <si>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</si>
  <si>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</si>
  <si>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</si>
  <si>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</si>
  <si>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</si>
  <si>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</si>
  <si>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</si>
  <si>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</si>
  <si>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</si>
  <si>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</si>
  <si>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</si>
  <si>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</si>
  <si>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</si>
  <si>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</si>
  <si>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</si>
  <si>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</si>
  <si>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</si>
  <si>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</si>
  <si>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</si>
  <si>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</si>
  <si>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</si>
  <si>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</si>
  <si>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</si>
  <si>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</si>
  <si>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</si>
  <si>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</si>
  <si>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</si>
  <si>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</si>
  <si>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</si>
  <si>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</si>
  <si>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</si>
  <si>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</si>
  <si>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</si>
  <si>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</si>
  <si>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</si>
  <si>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</si>
  <si>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</si>
  <si>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</si>
  <si>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</si>
  <si>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</si>
  <si>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</si>
  <si>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</si>
  <si>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</si>
  <si>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</si>
  <si>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</si>
  <si>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</si>
  <si>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</si>
  <si>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</si>
  <si>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</si>
  <si>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</si>
  <si>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</si>
  <si>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</si>
  <si>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</si>
  <si>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</si>
  <si>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</si>
  <si>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</si>
  <si>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</si>
  <si>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</si>
  <si>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</si>
  <si>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</si>
  <si>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</si>
  <si>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</si>
  <si>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</si>
  <si>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</si>
  <si>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</si>
  <si>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</si>
  <si>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</si>
  <si>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</si>
  <si>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</si>
  <si>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</si>
  <si>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</si>
  <si>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</si>
  <si>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</si>
  <si>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</si>
  <si>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</si>
  <si>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</si>
  <si>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</si>
  <si>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</si>
  <si>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</si>
  <si>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</si>
  <si>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</si>
  <si>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</si>
  <si>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</si>
  <si>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</si>
  <si>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</si>
  <si>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</si>
  <si>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</si>
  <si>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</si>
  <si>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</si>
  <si>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</si>
  <si>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</si>
  <si>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</si>
  <si>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</si>
  <si>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</si>
  <si>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</si>
  <si>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</si>
  <si>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</si>
  <si>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</si>
  <si>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</si>
  <si>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</si>
  <si>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</si>
  <si>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</si>
  <si>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</si>
  <si>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</si>
  <si>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</si>
  <si>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</si>
  <si>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</si>
  <si>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</si>
  <si>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</si>
  <si>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</si>
  <si>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</si>
  <si>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</si>
  <si>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</si>
  <si>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</si>
  <si>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</si>
  <si>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</si>
  <si>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</si>
  <si>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</si>
  <si>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</si>
  <si>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</si>
  <si>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</si>
  <si>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</si>
  <si>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</si>
  <si>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</si>
  <si>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</si>
  <si>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</si>
  <si>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</si>
  <si>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</si>
  <si>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</si>
  <si>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</si>
  <si>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</si>
  <si>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</si>
  <si>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</si>
  <si>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</si>
  <si>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</si>
  <si>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</si>
  <si>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</si>
  <si>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</si>
  <si>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</si>
  <si>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</si>
  <si>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</si>
  <si>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</si>
  <si>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</si>
  <si>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</si>
  <si>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</si>
  <si>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</si>
  <si>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</si>
  <si>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</si>
  <si>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</si>
  <si>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</si>
  <si>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</si>
  <si>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</si>
  <si>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</si>
  <si>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</si>
  <si>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</si>
  <si>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</si>
  <si>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</si>
  <si>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</si>
  <si>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</si>
  <si>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</si>
  <si>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</si>
  <si>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</si>
  <si>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</si>
  <si>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</si>
  <si>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</si>
  <si>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</si>
  <si>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</si>
  <si>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</si>
  <si>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</si>
  <si>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</si>
  <si>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</si>
  <si>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</si>
  <si>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</si>
  <si>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</si>
  <si>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</si>
  <si>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</si>
  <si>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</si>
  <si>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</si>
  <si>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</si>
  <si>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</si>
  <si>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</si>
  <si>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</si>
  <si>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</si>
  <si>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</si>
  <si>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</si>
  <si>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</si>
  <si>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</si>
  <si>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</si>
  <si>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</si>
  <si>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</si>
  <si>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</si>
  <si>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</si>
  <si>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</si>
  <si>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</si>
  <si>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</si>
  <si>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</si>
  <si>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</si>
  <si>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</si>
  <si>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</si>
  <si>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</si>
  <si>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</si>
  <si>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</si>
  <si>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</si>
  <si>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</si>
  <si>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</si>
  <si>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</si>
  <si>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</si>
  <si>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</si>
  <si>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</si>
  <si>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</si>
  <si>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</si>
  <si>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</si>
  <si>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</si>
  <si>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</si>
  <si>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</si>
  <si>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</si>
  <si>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</si>
  <si>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</si>
  <si>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</si>
  <si>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</si>
  <si>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</si>
  <si>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</si>
  <si>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</si>
  <si>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</si>
  <si>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</si>
  <si>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</si>
  <si>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</si>
  <si>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</si>
  <si>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</si>
  <si>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</si>
  <si>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</si>
  <si>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</si>
  <si>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</si>
  <si>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</si>
  <si>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</si>
  <si>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</si>
  <si>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</si>
  <si>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</si>
  <si>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</si>
  <si>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</si>
  <si>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</si>
  <si>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</si>
  <si>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</si>
  <si>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</si>
  <si>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</si>
  <si>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</si>
  <si>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</si>
  <si>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</si>
  <si>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</si>
  <si>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</si>
  <si>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</si>
  <si>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</si>
  <si>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</si>
  <si>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</si>
  <si>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</si>
  <si>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</si>
  <si>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</si>
  <si>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</si>
  <si>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</si>
  <si>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</si>
  <si>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</si>
  <si>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</si>
  <si>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</si>
  <si>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</si>
  <si>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</si>
  <si>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</si>
  <si>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</si>
  <si>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</si>
  <si>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</si>
  <si>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</si>
  <si>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</si>
  <si>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</si>
  <si>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</si>
  <si>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</si>
  <si>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</si>
  <si>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</si>
  <si>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</si>
  <si>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</si>
  <si>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</si>
  <si>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</si>
  <si>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</si>
  <si>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</si>
  <si>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</si>
  <si>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</si>
  <si>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</si>
  <si>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</si>
  <si>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</si>
  <si>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</si>
  <si>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</si>
  <si>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</si>
  <si>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</si>
  <si>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</si>
  <si>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</si>
  <si>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</si>
  <si>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</si>
  <si>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</si>
  <si>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</si>
  <si>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</si>
  <si>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</si>
  <si>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</si>
  <si>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</si>
  <si>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</si>
  <si>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</si>
  <si>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</si>
  <si>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</si>
  <si>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</si>
  <si>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</si>
  <si>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</si>
  <si>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</si>
  <si>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</si>
  <si>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</si>
  <si>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</si>
  <si>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</si>
  <si>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</si>
  <si>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</si>
  <si>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</si>
  <si>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</si>
  <si>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</si>
  <si>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</si>
  <si>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</si>
  <si>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</si>
  <si>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</si>
  <si>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</si>
  <si>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</si>
  <si>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</si>
  <si>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</si>
  <si>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</si>
  <si>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</si>
  <si>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</si>
  <si>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</si>
  <si>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</si>
  <si>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</si>
  <si>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</si>
  <si>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</si>
  <si>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</si>
  <si>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</si>
  <si>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</si>
  <si>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</si>
  <si>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</si>
  <si>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</si>
  <si>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</si>
  <si>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</si>
  <si>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</si>
  <si>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</si>
  <si>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</si>
  <si>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</si>
  <si>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</si>
  <si>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</si>
  <si>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</si>
  <si>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</si>
  <si>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</si>
  <si>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</si>
  <si>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</si>
  <si>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</si>
  <si>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</si>
  <si>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</si>
  <si>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</si>
  <si>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</si>
  <si>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</si>
  <si>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</si>
  <si>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</si>
  <si>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</si>
  <si>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</si>
  <si>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</si>
  <si>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</si>
  <si>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</si>
  <si>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</si>
  <si>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</si>
  <si>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</si>
  <si>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</si>
  <si>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</si>
  <si>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</si>
  <si>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</si>
  <si>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</si>
  <si>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</si>
  <si>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</si>
  <si>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</si>
  <si>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</si>
  <si>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</si>
  <si>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</si>
  <si>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</si>
  <si>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</si>
  <si>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</si>
  <si>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</si>
  <si>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</si>
  <si>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</si>
  <si>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</si>
  <si>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</si>
  <si>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</si>
  <si>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</si>
  <si>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</si>
  <si>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</si>
  <si>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</si>
  <si>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</si>
  <si>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</si>
  <si>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</si>
  <si>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</si>
  <si>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</si>
  <si>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</si>
  <si>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</si>
  <si>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</si>
  <si>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</si>
  <si>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</si>
  <si>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</si>
  <si>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</si>
  <si>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</si>
  <si>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</si>
  <si>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</si>
  <si>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</si>
  <si>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</si>
  <si>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</si>
  <si>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</si>
  <si>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</si>
  <si>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</si>
  <si>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</si>
  <si>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</si>
  <si>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</si>
  <si>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</si>
  <si>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</si>
  <si>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</si>
  <si>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</si>
  <si>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</si>
  <si>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</si>
  <si>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</si>
  <si>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</si>
  <si>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</si>
  <si>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</si>
  <si>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</si>
  <si>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</si>
  <si>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</si>
  <si>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</si>
  <si>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</si>
  <si>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</si>
  <si>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</si>
  <si>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</si>
  <si>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</si>
  <si>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</si>
  <si>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</si>
  <si>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</si>
  <si>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</si>
  <si>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</si>
  <si>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</si>
  <si>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</si>
  <si>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</si>
  <si>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</si>
  <si>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</si>
  <si>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</si>
  <si>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</si>
  <si>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</si>
  <si>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</si>
  <si>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</si>
  <si>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</si>
  <si>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</si>
  <si>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</si>
  <si>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</si>
  <si>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</si>
  <si>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</si>
  <si>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</si>
  <si>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</si>
  <si>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</si>
  <si>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</si>
  <si>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</si>
  <si>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</si>
  <si>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</si>
  <si>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</si>
  <si>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</si>
  <si>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</si>
  <si>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</si>
  <si>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</si>
  <si>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</si>
  <si>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</si>
  <si>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</si>
  <si>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</si>
  <si>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</si>
  <si>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</si>
  <si>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</si>
  <si>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</si>
  <si>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</si>
  <si>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</si>
  <si>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</si>
  <si>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</si>
  <si>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</si>
  <si>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</si>
  <si>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</si>
  <si>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</si>
  <si>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</si>
  <si>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</si>
  <si>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</si>
  <si>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</si>
  <si>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</si>
  <si>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</si>
  <si>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</si>
  <si>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</si>
  <si>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</si>
  <si>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</si>
  <si>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</si>
  <si>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</si>
  <si>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</si>
  <si>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</si>
  <si>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</si>
  <si>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</si>
  <si>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</si>
  <si>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</si>
  <si>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</si>
  <si>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</si>
  <si>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</si>
  <si>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</si>
  <si>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</si>
  <si>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</si>
  <si>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</si>
  <si>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</si>
  <si>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</si>
  <si>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</si>
  <si>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</si>
  <si>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</si>
  <si>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</si>
  <si>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</si>
  <si>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</si>
  <si>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</si>
  <si>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</si>
  <si>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</si>
  <si>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</si>
  <si>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</si>
  <si>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</si>
  <si>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</si>
  <si>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</si>
  <si>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</si>
  <si>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</si>
  <si>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</si>
  <si>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</si>
  <si>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</si>
  <si>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</si>
  <si>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</si>
  <si>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</si>
  <si>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</si>
  <si>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</si>
  <si>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</si>
  <si>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</si>
  <si>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</si>
  <si>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</si>
  <si>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</si>
  <si>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</si>
  <si>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</si>
  <si>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</si>
  <si>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</si>
  <si>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</si>
  <si>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</si>
  <si>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</si>
  <si>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</si>
  <si>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</si>
  <si>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</si>
  <si>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</si>
  <si>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</si>
  <si>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</si>
  <si>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</si>
  <si>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</si>
  <si>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</si>
  <si>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</si>
  <si>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</si>
  <si>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</si>
  <si>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</si>
  <si>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</si>
  <si>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</si>
  <si>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</si>
  <si>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</si>
  <si>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</si>
  <si>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</si>
  <si>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</si>
  <si>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</si>
  <si>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</si>
  <si>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</si>
  <si>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</si>
  <si>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</si>
  <si>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</si>
  <si>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</si>
  <si>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</si>
  <si>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</si>
  <si>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</si>
  <si>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</si>
  <si>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</si>
  <si>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</si>
  <si>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</si>
  <si>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</si>
  <si>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</si>
  <si>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</si>
  <si>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</si>
  <si>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</si>
  <si>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</si>
  <si>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</si>
  <si>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</si>
  <si>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</si>
  <si>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</si>
  <si>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</si>
  <si>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</si>
  <si>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</si>
  <si>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</si>
  <si>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</si>
  <si>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</si>
  <si>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</si>
  <si>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</si>
  <si>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</si>
  <si>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</si>
  <si>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</si>
  <si>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</si>
  <si>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</si>
  <si>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</si>
  <si>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</si>
  <si>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</si>
  <si>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</si>
  <si>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</si>
  <si>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</si>
  <si>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</si>
  <si>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</si>
  <si>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</si>
  <si>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</si>
  <si>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</si>
  <si>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</si>
  <si>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</si>
  <si>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</si>
  <si>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</si>
  <si>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</si>
  <si>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</si>
  <si>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</si>
  <si>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</si>
  <si>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</si>
  <si>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</si>
  <si>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</si>
  <si>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</si>
  <si>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</si>
  <si>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</si>
  <si>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</si>
  <si>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</si>
  <si>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</si>
  <si>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</si>
  <si>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</si>
  <si>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</si>
  <si>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</si>
  <si>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</si>
  <si>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</si>
  <si>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</si>
  <si>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</si>
  <si>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</si>
  <si>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</si>
  <si>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</si>
  <si>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</si>
  <si>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</si>
  <si>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</si>
  <si>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</si>
  <si>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</si>
  <si>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</si>
  <si>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</si>
  <si>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</si>
  <si>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</si>
  <si>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</si>
  <si>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</si>
  <si>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</si>
  <si>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</si>
  <si>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</si>
  <si>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</si>
  <si>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</si>
  <si>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</si>
  <si>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</si>
  <si>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</si>
  <si>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</si>
  <si>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</si>
  <si>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</si>
  <si>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</si>
  <si>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</si>
  <si>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</si>
  <si>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</si>
  <si>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</si>
  <si>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</si>
  <si>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</si>
  <si>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</si>
  <si>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</si>
  <si>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</si>
  <si>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</si>
  <si>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</si>
  <si>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</si>
  <si>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</si>
  <si>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</si>
  <si>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</si>
  <si>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</si>
  <si>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</si>
  <si>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</si>
  <si>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</si>
  <si>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</si>
  <si>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</si>
  <si>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</si>
  <si>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</si>
  <si>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</si>
  <si>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</si>
  <si>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</si>
  <si>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</si>
  <si>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</si>
  <si>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</si>
  <si>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</si>
  <si>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</si>
  <si>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</si>
  <si>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</si>
  <si>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</si>
  <si>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</si>
  <si>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</si>
  <si>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</si>
  <si>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</si>
  <si>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</si>
  <si>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</si>
  <si>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</si>
  <si>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</si>
  <si>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</si>
  <si>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</si>
  <si>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</si>
  <si>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</si>
  <si>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</si>
  <si>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</si>
  <si>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</si>
  <si>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</si>
  <si>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</si>
  <si>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</si>
  <si>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</si>
  <si>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</si>
  <si>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</si>
  <si>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</si>
  <si>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</si>
  <si>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</si>
  <si>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</si>
  <si>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</si>
  <si>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</si>
  <si>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</si>
  <si>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</si>
  <si>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</si>
  <si>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</si>
  <si>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</si>
  <si>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</si>
  <si>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</si>
  <si>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</si>
  <si>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</si>
  <si>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</si>
  <si>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</si>
  <si>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</si>
  <si>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</si>
  <si>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</si>
  <si>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</si>
  <si>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</si>
  <si>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</si>
  <si>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</si>
  <si>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</si>
  <si>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</si>
  <si>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</si>
  <si>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</si>
  <si>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</si>
  <si>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</si>
  <si>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</si>
  <si>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</si>
  <si>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</si>
  <si>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</si>
  <si>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</si>
  <si>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</si>
  <si>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</si>
  <si>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</si>
  <si>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</si>
  <si>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</si>
  <si>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</si>
  <si>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</si>
  <si>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</si>
  <si>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</si>
  <si>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</si>
  <si>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</si>
  <si>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</si>
  <si>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</si>
  <si>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</si>
  <si>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</si>
  <si>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</si>
  <si>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</si>
  <si>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</si>
  <si>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</si>
  <si>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</si>
  <si>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</si>
  <si>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</si>
  <si>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</si>
  <si>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</si>
  <si>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</si>
  <si>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</si>
  <si>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</si>
  <si>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</si>
  <si>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</si>
  <si>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</si>
  <si>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</si>
  <si>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</si>
  <si>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</si>
  <si>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</si>
  <si>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</si>
  <si>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</si>
  <si>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</si>
  <si>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</si>
  <si>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</si>
  <si>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</si>
  <si>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</si>
  <si>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</si>
  <si>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</si>
  <si>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</si>
  <si>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</si>
  <si>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</si>
  <si>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</si>
  <si>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</si>
  <si>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</si>
  <si>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</si>
  <si>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</si>
  <si>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</si>
  <si>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</si>
  <si>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</si>
  <si>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</si>
  <si>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</si>
  <si>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</si>
  <si>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</si>
  <si>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</si>
  <si>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</si>
  <si>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</si>
  <si>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</si>
  <si>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</si>
  <si>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</si>
  <si>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</si>
  <si>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</si>
  <si>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</si>
  <si>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</si>
  <si>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</si>
  <si>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</si>
  <si>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</si>
  <si>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</si>
  <si>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</si>
  <si>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</si>
  <si>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</si>
  <si>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</si>
  <si>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</si>
  <si>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</si>
  <si>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</si>
  <si>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</si>
  <si>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</si>
  <si>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</si>
  <si>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</si>
  <si>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</si>
  <si>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</si>
  <si>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</si>
  <si>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</si>
  <si>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</si>
  <si>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</si>
  <si>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</si>
  <si>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</si>
  <si>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</si>
  <si>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</si>
  <si>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</si>
  <si>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</si>
  <si>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</si>
  <si>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</si>
  <si>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</si>
  <si>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</si>
  <si>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</si>
  <si>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</si>
  <si>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</si>
  <si>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</si>
  <si>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</si>
  <si>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</si>
  <si>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</si>
  <si>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</si>
  <si>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</si>
  <si>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</si>
  <si>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</si>
  <si>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</si>
  <si>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</si>
  <si>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</si>
  <si>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</si>
  <si>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</si>
  <si>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</si>
  <si>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</si>
  <si>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</si>
  <si>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</si>
  <si>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</si>
  <si>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</si>
  <si>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</si>
  <si>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</si>
  <si>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</si>
  <si>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</si>
  <si>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</si>
  <si>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</si>
  <si>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</si>
  <si>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</si>
  <si>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</si>
  <si>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</si>
  <si>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</si>
  <si>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</si>
  <si>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</si>
  <si>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</si>
  <si>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</si>
  <si>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</si>
  <si>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</si>
  <si>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</si>
  <si>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</si>
  <si>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</si>
  <si>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</si>
  <si>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</si>
  <si>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</si>
  <si>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</si>
  <si>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</si>
  <si>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</si>
  <si>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</si>
  <si>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</si>
  <si>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</si>
  <si>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</si>
  <si>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</si>
  <si>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</si>
  <si>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</si>
  <si>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</si>
  <si>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</si>
  <si>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</si>
  <si>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</si>
  <si>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</si>
  <si>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</si>
  <si>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</si>
  <si>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</si>
  <si>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</si>
  <si>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</si>
  <si>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</si>
  <si>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</si>
  <si>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</si>
  <si>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</si>
  <si>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</si>
  <si>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</si>
  <si>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</si>
  <si>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</si>
  <si>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</si>
  <si>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</si>
  <si>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</si>
  <si>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</si>
  <si>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</si>
  <si>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</si>
  <si>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</si>
  <si>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</si>
  <si>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</si>
  <si>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</si>
  <si>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</si>
  <si>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</si>
  <si>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</si>
  <si>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</si>
  <si>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</si>
  <si>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</si>
  <si>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</si>
  <si>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</si>
  <si>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</si>
  <si>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</si>
  <si>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</si>
  <si>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</si>
  <si>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</si>
  <si>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</si>
  <si>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</si>
  <si>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</si>
  <si>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</si>
  <si>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</si>
  <si>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</si>
  <si>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</si>
  <si>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</si>
  <si>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</si>
  <si>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</si>
  <si>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</si>
  <si>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</si>
  <si>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</si>
  <si>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</si>
  <si>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</si>
  <si>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</si>
  <si>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</si>
  <si>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</si>
  <si>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</si>
  <si>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</si>
  <si>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</si>
  <si>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</si>
  <si>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</si>
  <si>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</si>
  <si>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</si>
  <si>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</si>
  <si>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</si>
  <si>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</si>
  <si>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</si>
  <si>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</si>
  <si>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</si>
  <si>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</si>
  <si>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</si>
  <si>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</si>
  <si>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</si>
  <si>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</si>
  <si>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</si>
  <si>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</si>
  <si>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</si>
  <si>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</si>
  <si>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</si>
  <si>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</si>
  <si>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</si>
  <si>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</si>
  <si>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</si>
  <si>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</si>
  <si>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</si>
  <si>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</si>
  <si>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</si>
  <si>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</si>
  <si>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</si>
  <si>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</si>
  <si>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</si>
  <si>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</si>
  <si>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</si>
  <si>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</si>
  <si>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</si>
  <si>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</si>
  <si>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</si>
  <si>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</si>
  <si>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</si>
  <si>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</si>
  <si>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</si>
  <si>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</si>
  <si>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</si>
  <si>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</si>
  <si>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</si>
  <si>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</si>
  <si>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</si>
  <si>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</si>
  <si>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</si>
  <si>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</si>
  <si>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</si>
  <si>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</si>
  <si>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</si>
  <si>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</si>
  <si>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</si>
  <si>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</si>
  <si>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</si>
  <si>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</si>
  <si>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</si>
  <si>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</si>
  <si>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</si>
  <si>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</si>
  <si>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</si>
  <si>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</si>
  <si>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</si>
  <si>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</si>
  <si>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</si>
  <si>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</si>
  <si>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</si>
  <si>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</si>
  <si>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</si>
  <si>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</si>
  <si>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</si>
  <si>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</si>
  <si>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</si>
  <si>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</si>
  <si>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</si>
  <si>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</si>
  <si>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</si>
  <si>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</si>
  <si>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</si>
  <si>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</si>
  <si>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</si>
  <si>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</si>
  <si>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</si>
  <si>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</si>
  <si>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</si>
  <si>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</si>
  <si>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</si>
  <si>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</si>
  <si>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</si>
  <si>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</si>
  <si>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</si>
  <si>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</si>
  <si>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</si>
  <si>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</si>
  <si>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</si>
  <si>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</si>
  <si>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</si>
  <si>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</si>
  <si>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</si>
  <si>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</si>
  <si>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</si>
  <si>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</si>
  <si>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</si>
  <si>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</si>
  <si>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</si>
  <si>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</si>
  <si>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</si>
  <si>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</si>
  <si>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</si>
  <si>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</si>
  <si>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</si>
  <si>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</si>
  <si>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</si>
  <si>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</si>
  <si>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</si>
  <si>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</si>
  <si>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</si>
  <si>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</si>
  <si>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</si>
  <si>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</si>
  <si>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</si>
  <si>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</si>
  <si>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</si>
  <si>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</si>
  <si>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</si>
  <si>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</si>
  <si>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</si>
  <si>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</si>
  <si>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</si>
  <si>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</si>
  <si>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</si>
  <si>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</si>
  <si>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</si>
  <si>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</si>
  <si>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</si>
  <si>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</si>
  <si>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</si>
  <si>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</si>
  <si>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</si>
  <si>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</si>
  <si>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</si>
  <si>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</si>
  <si>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</si>
  <si>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</si>
  <si>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</si>
  <si>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</si>
  <si>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</si>
  <si>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</si>
  <si>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</si>
  <si>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</si>
  <si>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</si>
  <si>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</si>
  <si>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</si>
  <si>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</si>
  <si>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</si>
  <si>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</si>
  <si>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</si>
  <si>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</si>
  <si>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</si>
  <si>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</si>
  <si>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</si>
  <si>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</si>
  <si>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</si>
  <si>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</si>
  <si>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</si>
  <si>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</si>
  <si>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</si>
  <si>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</si>
  <si>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</si>
  <si>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</si>
  <si>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</si>
  <si>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</si>
  <si>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</si>
  <si>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</si>
  <si>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</si>
  <si>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</si>
  <si>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</si>
  <si>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</si>
  <si>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</si>
  <si>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</si>
  <si>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</si>
  <si>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</si>
  <si>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</si>
  <si>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</si>
  <si>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</si>
  <si>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</si>
  <si>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</si>
  <si>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</si>
  <si>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</si>
  <si>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</si>
  <si>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</si>
  <si>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</si>
  <si>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</si>
  <si>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</si>
  <si>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</si>
  <si>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</si>
  <si>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</si>
  <si>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</si>
  <si>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</si>
  <si>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</si>
  <si>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</si>
  <si>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</si>
  <si>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</si>
  <si>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</si>
  <si>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</si>
  <si>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</si>
  <si>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</si>
  <si>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</si>
  <si>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</si>
  <si>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</si>
  <si>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</si>
  <si>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</si>
  <si>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</si>
  <si>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</si>
  <si>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</si>
  <si>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</si>
  <si>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</si>
  <si>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</si>
  <si>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</si>
  <si>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</si>
  <si>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</si>
  <si>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</si>
  <si>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</si>
  <si>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</si>
  <si>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</si>
  <si>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</si>
  <si>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</si>
  <si>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</si>
  <si>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</si>
  <si>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</si>
  <si>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</si>
  <si>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</si>
  <si>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</si>
  <si>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</si>
  <si>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</si>
  <si>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</si>
  <si>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</si>
  <si>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</si>
  <si>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</si>
  <si>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</si>
  <si>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</si>
  <si>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</si>
  <si>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</si>
  <si>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</si>
  <si>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</si>
  <si>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</si>
  <si>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</si>
  <si>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</si>
  <si>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</si>
  <si>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</si>
  <si>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</si>
  <si>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</si>
  <si>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</si>
  <si>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</si>
  <si>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</si>
  <si>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</si>
  <si>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</si>
  <si>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</si>
  <si>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</si>
  <si>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</si>
  <si>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</si>
  <si>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</si>
  <si>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</si>
  <si>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</si>
  <si>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</si>
  <si>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</si>
  <si>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</si>
  <si>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</si>
  <si>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</si>
  <si>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</si>
  <si>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</si>
  <si>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</si>
  <si>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</si>
  <si>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</si>
  <si>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</si>
  <si>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</si>
  <si>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</si>
  <si>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</si>
  <si>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</si>
  <si>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</si>
  <si>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</si>
  <si>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</si>
  <si>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</si>
  <si>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</si>
  <si>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</si>
  <si>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</si>
  <si>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</si>
  <si>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</si>
  <si>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</si>
  <si>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</si>
  <si>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</si>
  <si>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</si>
  <si>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</si>
  <si>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</si>
  <si>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</si>
  <si>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</si>
  <si>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</si>
  <si>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</si>
  <si>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</si>
  <si>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</si>
  <si>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</si>
  <si>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</si>
  <si>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</si>
  <si>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</si>
  <si>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</si>
  <si>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</si>
  <si>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</si>
  <si>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</si>
  <si>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</si>
  <si>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</si>
  <si>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</si>
  <si>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</si>
  <si>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</si>
  <si>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</si>
  <si>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</si>
  <si>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</si>
  <si>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</si>
  <si>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</si>
  <si>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</si>
  <si>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</si>
  <si>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</si>
  <si>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</si>
  <si>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</si>
  <si>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</si>
  <si>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</si>
  <si>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</si>
  <si>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</si>
  <si>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</si>
  <si>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</si>
  <si>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</si>
  <si>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</si>
  <si>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</si>
  <si>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</si>
  <si>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</si>
  <si>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</si>
  <si>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</si>
  <si>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</si>
  <si>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</si>
  <si>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</si>
  <si>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</si>
  <si>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</si>
  <si>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</si>
  <si>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</si>
  <si>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</si>
  <si>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</si>
  <si>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</si>
  <si>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</si>
  <si>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</si>
  <si>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</si>
  <si>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</si>
  <si>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</si>
  <si>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</si>
  <si>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</si>
  <si>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</si>
  <si>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</si>
  <si>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</si>
  <si>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</si>
  <si>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</si>
  <si>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</si>
  <si>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</si>
  <si>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</si>
  <si>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</si>
  <si>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</si>
  <si>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</si>
  <si>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</si>
  <si>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</si>
  <si>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</si>
  <si>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</si>
  <si>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</si>
  <si>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</si>
  <si>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</si>
  <si>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</si>
  <si>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</si>
  <si>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</si>
  <si>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</si>
  <si>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</si>
  <si>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</si>
  <si>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</si>
  <si>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</si>
  <si>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</si>
  <si>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</si>
  <si>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</si>
  <si>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</si>
  <si>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</si>
  <si>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</si>
  <si>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</si>
  <si>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</si>
  <si>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</si>
  <si>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</si>
  <si>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</si>
  <si>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</si>
  <si>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</si>
  <si>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</si>
  <si>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</si>
  <si>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</si>
  <si>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</si>
  <si>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</si>
  <si>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</si>
  <si>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</si>
  <si>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</si>
  <si>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</si>
  <si>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</si>
  <si>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</si>
  <si>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</si>
  <si>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</si>
  <si>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</si>
  <si>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</si>
  <si>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</si>
  <si>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</si>
  <si>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</si>
  <si>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</si>
  <si>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</si>
  <si>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</si>
  <si>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</si>
  <si>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</si>
  <si>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</si>
  <si>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</si>
  <si>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</si>
  <si>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</si>
  <si>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</si>
  <si>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</si>
  <si>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</si>
  <si>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</si>
  <si>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</si>
  <si>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</si>
  <si>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</si>
  <si>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</si>
  <si>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</si>
  <si>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</si>
  <si>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</si>
  <si>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</si>
  <si>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</si>
  <si>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</si>
  <si>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</si>
  <si>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</si>
  <si>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</si>
  <si>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</si>
  <si>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</si>
  <si>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</si>
  <si>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</si>
  <si>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</si>
  <si>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</si>
  <si>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</si>
  <si>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</si>
  <si>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</si>
  <si>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</si>
  <si>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</si>
  <si>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</si>
  <si>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</si>
  <si>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</si>
  <si>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</si>
  <si>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</si>
  <si>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</si>
  <si>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</si>
  <si>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</si>
  <si>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</si>
  <si>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</si>
  <si>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</si>
  <si>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</si>
  <si>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</si>
  <si>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</si>
  <si>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</si>
  <si>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</si>
  <si>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</si>
  <si>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</si>
  <si>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</si>
  <si>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</si>
  <si>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</si>
  <si>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</si>
  <si>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</si>
  <si>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</si>
  <si>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</si>
  <si>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</si>
  <si>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</si>
  <si>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</si>
  <si>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</si>
  <si>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</si>
  <si>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</si>
  <si>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</si>
  <si>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</si>
  <si>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</si>
  <si>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</si>
  <si>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</si>
  <si>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</si>
  <si>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</si>
  <si>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</si>
  <si>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</si>
  <si>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</si>
  <si>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</si>
  <si>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</si>
  <si>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</si>
  <si>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</si>
  <si>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</si>
  <si>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</si>
  <si>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</si>
  <si>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</si>
  <si>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</si>
  <si>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</si>
  <si>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</si>
  <si>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</si>
  <si>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</si>
  <si>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</si>
  <si>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</si>
  <si>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</si>
  <si>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</si>
  <si>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</si>
  <si>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</si>
  <si>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</si>
  <si>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</si>
  <si>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</si>
  <si>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</si>
  <si>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</si>
  <si>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</si>
  <si>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</si>
  <si>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</si>
  <si>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</si>
  <si>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</si>
  <si>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</si>
  <si>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</si>
  <si>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</si>
  <si>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</si>
  <si>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</si>
  <si>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</si>
  <si>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</si>
  <si>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</si>
  <si>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</si>
  <si>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</si>
  <si>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</si>
  <si>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</si>
  <si>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</si>
  <si>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</si>
  <si>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</si>
  <si>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</si>
  <si>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</si>
  <si>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</si>
  <si>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</si>
  <si>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</si>
  <si>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</si>
  <si>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</si>
  <si>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</si>
  <si>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</si>
  <si>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</si>
  <si>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</si>
  <si>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</si>
  <si>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</si>
  <si>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</si>
  <si>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</si>
  <si>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</si>
  <si>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</si>
  <si>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</si>
  <si>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</si>
  <si>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</si>
  <si>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</si>
  <si>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</si>
  <si>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</si>
  <si>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</si>
  <si>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</si>
  <si>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</si>
  <si>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</si>
  <si>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</si>
  <si>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</si>
  <si>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</si>
  <si>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</si>
  <si>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</si>
  <si>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</si>
  <si>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</si>
  <si>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</si>
  <si>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</si>
  <si>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</si>
  <si>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</si>
  <si>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</si>
  <si>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</si>
  <si>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</si>
  <si>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</si>
  <si>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</si>
  <si>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</si>
  <si>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</si>
  <si>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</si>
  <si>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</si>
  <si>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</si>
  <si>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</si>
  <si>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</si>
  <si>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</si>
  <si>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</si>
  <si>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</si>
  <si>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</si>
  <si>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</si>
  <si>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</si>
  <si>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</si>
  <si>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</si>
  <si>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</si>
  <si>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</si>
  <si>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</si>
  <si>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</si>
  <si>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</si>
  <si>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</si>
  <si>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</si>
  <si>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</si>
  <si>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</si>
  <si>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</si>
  <si>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</si>
  <si>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</si>
  <si>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</si>
  <si>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</si>
  <si>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</si>
  <si>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</si>
  <si>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</si>
  <si>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</si>
  <si>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</si>
  <si>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</si>
  <si>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</si>
  <si>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</si>
  <si>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</si>
  <si>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</si>
  <si>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</si>
  <si>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</si>
  <si>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</si>
  <si>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</si>
  <si>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</si>
  <si>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</si>
  <si>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</si>
  <si>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</si>
  <si>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</si>
  <si>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</si>
  <si>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</si>
  <si>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</si>
  <si>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</si>
  <si>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</si>
  <si>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</si>
  <si>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</si>
  <si>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</si>
  <si>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</si>
  <si>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</si>
  <si>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</si>
  <si>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</si>
  <si>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</si>
  <si>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</si>
  <si>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</si>
  <si>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</si>
  <si>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</si>
  <si>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</si>
  <si>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</si>
  <si>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</si>
  <si>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</si>
  <si>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</si>
  <si>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</si>
  <si>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</si>
  <si>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</si>
  <si>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</si>
  <si>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</si>
  <si>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</si>
  <si>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</si>
  <si>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</si>
  <si>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</si>
  <si>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</si>
  <si>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</si>
  <si>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</si>
  <si>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</si>
  <si>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</si>
  <si>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</si>
  <si>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</si>
  <si>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</si>
  <si>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</si>
  <si>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</si>
  <si>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</si>
  <si>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</si>
  <si>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</si>
  <si>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</si>
  <si>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</si>
  <si>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</si>
  <si>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</si>
  <si>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</si>
  <si>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</si>
  <si>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</si>
  <si>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</si>
  <si>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</si>
  <si>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</si>
  <si>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</si>
  <si>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</si>
  <si>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</si>
  <si>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</si>
  <si>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</si>
  <si>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</si>
  <si>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</si>
  <si>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</si>
  <si>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</si>
  <si>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</si>
  <si>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</si>
  <si>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</si>
  <si>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</si>
  <si>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</si>
  <si>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</si>
  <si>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</si>
  <si>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</si>
  <si>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</si>
  <si>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</si>
  <si>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</si>
  <si>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</si>
  <si>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</si>
  <si>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</si>
  <si>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</si>
  <si>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</si>
  <si>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</si>
  <si>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</si>
  <si>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</si>
  <si>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</si>
  <si>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</si>
  <si>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</si>
  <si>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</si>
  <si>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</si>
  <si>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</si>
  <si>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</si>
  <si>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</si>
  <si>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</si>
  <si>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</si>
  <si>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</si>
  <si>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</si>
  <si>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</si>
  <si>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</si>
  <si>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</si>
  <si>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</si>
  <si>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</si>
  <si>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</si>
  <si>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</si>
  <si>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</si>
  <si>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</si>
  <si>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</si>
  <si>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</si>
  <si>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</si>
  <si>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</si>
  <si>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</si>
  <si>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</si>
  <si>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</si>
  <si>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</si>
  <si>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</si>
  <si>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</si>
  <si>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</si>
  <si>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</si>
  <si>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</si>
  <si>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</si>
  <si>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</si>
  <si>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</si>
  <si>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</si>
  <si>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</si>
  <si>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</si>
  <si>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</si>
  <si>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</si>
  <si>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</si>
  <si>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</si>
  <si>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</si>
  <si>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</si>
  <si>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</si>
  <si>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</si>
  <si>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</si>
  <si>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</si>
  <si>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</si>
  <si>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</si>
  <si>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</si>
  <si>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</si>
  <si>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</si>
  <si>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</si>
  <si>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</si>
  <si>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</si>
  <si>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</si>
  <si>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</si>
  <si>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</si>
  <si>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</si>
  <si>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</si>
  <si>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</si>
  <si>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</si>
  <si>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</si>
  <si>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</si>
  <si>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</si>
  <si>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</si>
  <si>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</si>
  <si>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</si>
  <si>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</si>
  <si>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</si>
  <si>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</si>
  <si>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</si>
  <si>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</si>
  <si>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</si>
  <si>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</si>
  <si>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</si>
  <si>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</si>
  <si>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</si>
  <si>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</si>
  <si>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</si>
  <si>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</si>
  <si>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</si>
  <si>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</si>
  <si>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</si>
  <si>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</si>
  <si>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</si>
  <si>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</si>
  <si>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</si>
  <si>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</si>
  <si>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</si>
  <si>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</si>
  <si>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</si>
  <si>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</si>
  <si>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</si>
  <si>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</si>
  <si>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</si>
  <si>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</si>
  <si>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</si>
  <si>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</si>
  <si>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</si>
  <si>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</si>
  <si>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</si>
  <si>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</si>
  <si>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</si>
  <si>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</si>
  <si>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</si>
  <si>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</si>
  <si>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</si>
  <si>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</si>
  <si>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</si>
  <si>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</si>
  <si>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</si>
  <si>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</si>
  <si>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</si>
  <si>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</si>
  <si>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</si>
  <si>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</si>
  <si>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</si>
  <si>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</si>
  <si>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</si>
  <si>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</si>
  <si>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</si>
  <si>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</si>
  <si>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</si>
  <si>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</si>
  <si>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</si>
  <si>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</si>
  <si>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</si>
  <si>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</si>
  <si>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</si>
  <si>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</si>
  <si>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</si>
  <si>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</si>
  <si>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</si>
  <si>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</si>
  <si>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</si>
  <si>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</si>
  <si>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</si>
  <si>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</si>
  <si>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</si>
  <si>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</si>
  <si>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</si>
  <si>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</si>
  <si>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</si>
  <si>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</si>
  <si>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</si>
  <si>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</si>
  <si>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</si>
  <si>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</si>
  <si>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</si>
  <si>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</si>
  <si>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</si>
  <si>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</si>
  <si>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</si>
  <si>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</si>
  <si>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</si>
  <si>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</si>
  <si>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</si>
  <si>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</si>
  <si>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</si>
  <si>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</si>
  <si>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</si>
  <si>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</si>
  <si>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</si>
  <si>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</si>
  <si>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</si>
  <si>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</si>
  <si>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</si>
  <si>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</si>
  <si>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</si>
  <si>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</si>
  <si>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</si>
  <si>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</si>
  <si>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</si>
  <si>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</si>
  <si>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</si>
  <si>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</si>
  <si>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</si>
  <si>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</si>
  <si>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</si>
  <si>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</si>
  <si>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</si>
  <si>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</si>
  <si>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</si>
  <si>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</si>
  <si>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</si>
  <si>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</si>
  <si>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</si>
  <si>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</si>
  <si>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</si>
  <si>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</si>
  <si>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</si>
  <si>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</si>
  <si>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</si>
  <si>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</si>
  <si>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</si>
  <si>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</si>
  <si>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</si>
  <si>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</si>
  <si>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</si>
  <si>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</si>
  <si>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</si>
  <si>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</si>
  <si>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</si>
  <si>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</si>
  <si>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</si>
  <si>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</si>
  <si>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</si>
  <si>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</si>
  <si>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</si>
  <si>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</si>
  <si>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</si>
  <si>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</si>
  <si>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</si>
  <si>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</si>
  <si>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</si>
  <si>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</si>
  <si>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</si>
  <si>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</si>
  <si>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</si>
  <si>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</si>
  <si>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</si>
  <si>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</si>
  <si>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</si>
  <si>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</si>
  <si>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</si>
  <si>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</si>
  <si>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</si>
  <si>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</si>
  <si>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</si>
  <si>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</si>
  <si>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</si>
  <si>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</si>
  <si>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</si>
  <si>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</si>
  <si>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</si>
  <si>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</si>
  <si>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</si>
  <si>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</si>
  <si>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</si>
  <si>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</si>
  <si>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</si>
  <si>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</si>
  <si>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</si>
  <si>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</si>
  <si>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</si>
  <si>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</si>
  <si>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</si>
  <si>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</si>
  <si>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</si>
  <si>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</si>
  <si>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</si>
  <si>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</si>
  <si>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</si>
  <si>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</si>
  <si>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</si>
  <si>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</si>
  <si>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</si>
  <si>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</si>
  <si>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</si>
  <si>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</si>
  <si>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</si>
  <si>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</si>
  <si>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</si>
  <si>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</si>
  <si>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</si>
  <si>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</si>
  <si>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</si>
  <si>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</si>
  <si>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</si>
  <si>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</si>
  <si>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</si>
  <si>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</si>
  <si>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</si>
  <si>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</si>
  <si>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</si>
  <si>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</si>
  <si>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</si>
  <si>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</si>
  <si>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</si>
  <si>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</si>
  <si>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</si>
  <si>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</si>
  <si>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</si>
  <si>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</si>
  <si>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</si>
  <si>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</si>
  <si>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</si>
  <si>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</si>
  <si>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</si>
  <si>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</si>
  <si>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</si>
  <si>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</si>
  <si>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</si>
  <si>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</si>
  <si>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</si>
  <si>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</si>
  <si>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</si>
  <si>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</si>
  <si>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</si>
  <si>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</si>
  <si>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</si>
  <si>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</si>
  <si>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</si>
  <si>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</si>
  <si>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</si>
  <si>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</si>
  <si>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</si>
  <si>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</si>
  <si>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</si>
  <si>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</si>
  <si>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</si>
  <si>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</si>
  <si>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</si>
  <si>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</si>
  <si>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</si>
  <si>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</si>
  <si>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</si>
  <si>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</si>
  <si>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</si>
  <si>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</si>
  <si>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</si>
  <si>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</si>
  <si>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</si>
  <si>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</si>
  <si>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</si>
  <si>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</si>
  <si>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</si>
  <si>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</si>
  <si>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</si>
  <si>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</si>
  <si>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</si>
  <si>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</si>
  <si>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</si>
  <si>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</si>
  <si>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</si>
  <si>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</si>
  <si>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</si>
  <si>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</si>
  <si>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</si>
  <si>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</si>
  <si>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</si>
  <si>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</si>
  <si>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</si>
  <si>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</si>
  <si>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</si>
  <si>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</si>
  <si>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</si>
  <si>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</si>
  <si>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</si>
  <si>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</si>
  <si>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</si>
  <si>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</si>
  <si>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</si>
  <si>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</si>
  <si>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</si>
  <si>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</si>
  <si>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</si>
  <si>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</si>
  <si>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</si>
  <si>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</si>
  <si>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</si>
  <si>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</si>
  <si>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</si>
  <si>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</si>
  <si>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</si>
  <si>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</si>
  <si>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</si>
  <si>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</si>
  <si>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</si>
  <si>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</si>
  <si>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</si>
  <si>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</si>
  <si>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</si>
  <si>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</si>
  <si>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</si>
  <si>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</si>
  <si>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</si>
  <si>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</si>
  <si>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</si>
  <si>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</si>
  <si>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</si>
  <si>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</si>
  <si>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</si>
  <si>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</si>
  <si>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</si>
  <si>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</si>
  <si>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</si>
  <si>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</si>
  <si>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</si>
  <si>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</si>
  <si>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</si>
  <si>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</si>
  <si>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</si>
  <si>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</si>
  <si>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</si>
  <si>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</si>
  <si>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</si>
  <si>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</si>
  <si>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</si>
  <si>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</si>
  <si>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</si>
  <si>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</si>
  <si>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</si>
  <si>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</si>
  <si>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</si>
  <si>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</si>
  <si>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</si>
  <si>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</si>
  <si>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</si>
  <si>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</si>
  <si>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</si>
  <si>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</si>
  <si>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</si>
  <si>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</si>
  <si>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</si>
  <si>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</si>
  <si>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</si>
  <si>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</si>
  <si>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</si>
  <si>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</si>
  <si>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</si>
  <si>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</si>
  <si>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</si>
  <si>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</si>
  <si>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</si>
  <si>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</si>
  <si>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</si>
  <si>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</si>
  <si>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</si>
  <si>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</si>
  <si>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</si>
  <si>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</si>
  <si>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</si>
  <si>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</si>
  <si>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</si>
  <si>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</si>
  <si>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</si>
  <si>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</si>
  <si>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</si>
  <si>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</si>
  <si>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</si>
  <si>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</si>
  <si>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</si>
  <si>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</si>
  <si>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</si>
  <si>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</si>
  <si>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</si>
  <si>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</si>
  <si>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</si>
  <si>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</si>
  <si>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</si>
  <si>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</si>
  <si>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</si>
  <si>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</si>
  <si>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</si>
  <si>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</si>
  <si>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</si>
  <si>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</si>
  <si>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</si>
  <si>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</si>
  <si>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</si>
  <si>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</si>
  <si>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</si>
  <si>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</si>
  <si>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</si>
  <si>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</si>
  <si>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</si>
  <si>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</si>
  <si>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</si>
  <si>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</si>
  <si>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</si>
  <si>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</si>
  <si>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</si>
  <si>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</si>
  <si>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</si>
  <si>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</si>
  <si>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</si>
  <si>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</si>
  <si>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</si>
  <si>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</si>
  <si>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</si>
  <si>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</si>
  <si>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</si>
  <si>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</si>
  <si>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</si>
  <si>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</si>
  <si>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</si>
  <si>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</si>
  <si>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</si>
  <si>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</si>
  <si>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</si>
  <si>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</si>
  <si>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</si>
  <si>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</si>
  <si>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</si>
  <si>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</si>
  <si>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</si>
  <si>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</si>
  <si>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</si>
  <si>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</si>
  <si>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</si>
  <si>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</si>
  <si>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</si>
  <si>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</si>
  <si>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</si>
  <si>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</si>
  <si>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</si>
  <si>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</si>
  <si>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</si>
  <si>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</si>
  <si>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</si>
  <si>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</si>
  <si>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</si>
  <si>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</si>
  <si>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</si>
  <si>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</si>
  <si>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</si>
  <si>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</si>
  <si>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</si>
  <si>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</si>
  <si>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</si>
  <si>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</si>
  <si>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</si>
  <si>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</si>
  <si>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</si>
  <si>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</si>
  <si>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</si>
  <si>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</si>
  <si>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</si>
  <si>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</si>
  <si>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</si>
  <si>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</si>
  <si>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</si>
  <si>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</si>
  <si>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</si>
  <si>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</si>
  <si>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</si>
  <si>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</si>
  <si>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</si>
  <si>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</si>
  <si>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</si>
  <si>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</si>
  <si>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</si>
  <si>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</si>
  <si>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</si>
  <si>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</si>
  <si>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</si>
  <si>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</si>
  <si>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</si>
  <si>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</si>
  <si>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</si>
  <si>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</si>
  <si>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</si>
  <si>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</si>
  <si>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</si>
  <si>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</si>
  <si>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</si>
  <si>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</si>
  <si>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</si>
  <si>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</si>
  <si>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</si>
  <si>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</si>
  <si>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</si>
  <si>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</si>
  <si>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</si>
  <si>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</si>
  <si>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</si>
  <si>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</si>
  <si>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</si>
  <si>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</si>
  <si>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</si>
  <si>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</si>
  <si>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</si>
  <si>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</si>
  <si>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</si>
  <si>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</si>
  <si>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</si>
  <si>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</si>
  <si>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</si>
  <si>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</si>
  <si>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</si>
  <si>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</si>
  <si>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</si>
  <si>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</si>
  <si>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</si>
  <si>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</si>
  <si>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</si>
  <si>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</si>
  <si>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</si>
  <si>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</si>
  <si>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</si>
  <si>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</si>
  <si>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</si>
  <si>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</si>
  <si>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</si>
  <si>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</si>
  <si>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</si>
  <si>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</si>
  <si>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</si>
  <si>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</si>
  <si>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</si>
  <si>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</si>
  <si>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</si>
  <si>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</si>
  <si>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</si>
  <si>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</si>
  <si>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</si>
  <si>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</si>
  <si>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</si>
  <si>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</si>
  <si>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</si>
  <si>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</si>
  <si>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</si>
  <si>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</si>
  <si>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</si>
  <si>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</si>
  <si>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</si>
  <si>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</si>
  <si>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</si>
  <si>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</si>
  <si>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</si>
  <si>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</si>
  <si>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</si>
  <si>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</si>
  <si>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</si>
  <si>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</si>
  <si>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</si>
  <si>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</si>
  <si>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</si>
  <si>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</si>
  <si>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</si>
  <si>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</si>
  <si>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</si>
  <si>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</si>
  <si>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</si>
  <si>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</si>
  <si>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</si>
  <si>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</si>
  <si>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</si>
  <si>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</si>
  <si>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</si>
  <si>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</si>
  <si>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</si>
  <si>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</si>
  <si>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</si>
  <si>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</si>
  <si>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</si>
  <si>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</si>
  <si>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</si>
  <si>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</si>
  <si>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</si>
  <si>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</si>
  <si>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</si>
  <si>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</si>
  <si>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</si>
  <si>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</si>
  <si>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</si>
  <si>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</si>
  <si>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</si>
  <si>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</si>
  <si>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</si>
  <si>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</si>
  <si>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</si>
  <si>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</si>
  <si>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</si>
  <si>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</si>
  <si>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</si>
  <si>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</si>
  <si>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</si>
  <si>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</si>
  <si>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</si>
  <si>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</si>
  <si>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</si>
  <si>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</si>
  <si>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</si>
  <si>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</si>
  <si>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</si>
  <si>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</si>
  <si>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</si>
  <si>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</si>
  <si>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</si>
  <si>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</si>
  <si>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</si>
  <si>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</si>
  <si>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</si>
  <si>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</si>
  <si>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</si>
  <si>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</si>
  <si>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</si>
  <si>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</si>
  <si>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</si>
  <si>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</si>
  <si>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</si>
  <si>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</si>
  <si>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</si>
  <si>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</si>
  <si>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</si>
  <si>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</si>
  <si>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</si>
  <si>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</si>
  <si>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</si>
  <si>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</si>
  <si>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</si>
  <si>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</si>
  <si>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</si>
  <si>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</si>
  <si>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</si>
  <si>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</si>
  <si>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</si>
  <si>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</si>
  <si>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</si>
  <si>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</si>
  <si>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</si>
  <si>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</si>
  <si>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</si>
  <si>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</si>
  <si>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</si>
  <si>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</si>
  <si>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</si>
  <si>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</si>
  <si>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</si>
  <si>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</si>
  <si>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</si>
  <si>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</si>
  <si>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</si>
  <si>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</si>
  <si>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</si>
  <si>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</si>
  <si>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</si>
  <si>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</si>
  <si>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</si>
  <si>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</si>
  <si>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</si>
  <si>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</si>
  <si>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</si>
  <si>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</si>
  <si>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</si>
  <si>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</si>
  <si>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</si>
  <si>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</si>
  <si>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</si>
  <si>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</si>
  <si>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</si>
  <si>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</si>
  <si>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</si>
  <si>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</si>
  <si>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</si>
  <si>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</si>
  <si>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</si>
  <si>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</si>
  <si>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</si>
  <si>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</si>
  <si>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</si>
  <si>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</si>
  <si>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</si>
  <si>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</si>
  <si>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</si>
  <si>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</si>
  <si>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</si>
  <si>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</si>
  <si>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</si>
  <si>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</si>
  <si>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</si>
  <si>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</si>
  <si>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</si>
  <si>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</si>
  <si>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</si>
  <si>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</si>
  <si>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</si>
  <si>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</si>
  <si>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</si>
  <si>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</si>
  <si>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</si>
  <si>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</si>
  <si>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</si>
  <si>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</si>
  <si>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</si>
  <si>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</si>
  <si>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</si>
  <si>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</si>
  <si>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</si>
  <si>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</si>
  <si>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</si>
  <si>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</si>
  <si>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</si>
  <si>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</si>
  <si>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</si>
  <si>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</si>
  <si>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</si>
  <si>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</si>
  <si>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</si>
  <si>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</si>
  <si>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</si>
  <si>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</si>
  <si>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</si>
  <si>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</si>
  <si>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</si>
  <si>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</si>
  <si>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</si>
  <si>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</si>
  <si>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</si>
  <si>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</si>
  <si>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</si>
  <si>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</si>
  <si>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</si>
  <si>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</si>
  <si>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</si>
  <si>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</si>
  <si>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</si>
  <si>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</si>
  <si>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</si>
  <si>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</si>
  <si>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</si>
  <si>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</si>
  <si>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</si>
  <si>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</si>
  <si>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</si>
  <si>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</si>
  <si>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</si>
  <si>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</si>
  <si>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</si>
  <si>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</si>
  <si>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</si>
  <si>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</si>
  <si>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</si>
  <si>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</si>
  <si>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</si>
  <si>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</si>
  <si>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</si>
  <si>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</si>
  <si>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</si>
  <si>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</si>
  <si>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</si>
  <si>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</si>
  <si>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</si>
  <si>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</si>
  <si>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</si>
  <si>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</si>
  <si>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</si>
  <si>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</si>
  <si>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</si>
  <si>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</si>
  <si>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</si>
  <si>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</si>
  <si>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</si>
  <si>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</si>
  <si>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</si>
  <si>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</si>
  <si>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</si>
  <si>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</si>
  <si>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</si>
  <si>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</si>
  <si>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</si>
  <si>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</si>
  <si>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</si>
  <si>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</si>
  <si>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</si>
  <si>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</si>
  <si>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</si>
  <si>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</si>
  <si>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</si>
  <si>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</si>
  <si>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</si>
  <si>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</si>
  <si>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</si>
  <si>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</si>
  <si>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</si>
  <si>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</si>
  <si>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</si>
  <si>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</si>
  <si>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</si>
  <si>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</si>
  <si>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</si>
  <si>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</si>
  <si>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</si>
  <si>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</si>
  <si>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</si>
  <si>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</si>
  <si>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</si>
  <si>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</si>
  <si>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</si>
  <si>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</si>
  <si>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</si>
  <si>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</si>
  <si>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</si>
  <si>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</si>
  <si>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</si>
  <si>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</si>
  <si>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</si>
  <si>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</si>
  <si>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</si>
  <si>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</si>
  <si>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</si>
  <si>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</si>
  <si>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</si>
  <si>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</si>
  <si>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</si>
  <si>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</si>
  <si>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</si>
  <si>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</si>
  <si>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</si>
  <si>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</si>
  <si>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</si>
  <si>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</si>
  <si>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</si>
  <si>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</si>
  <si>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</si>
  <si>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</si>
  <si>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</si>
  <si>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</si>
  <si>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</si>
  <si>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</si>
  <si>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</si>
  <si>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</si>
  <si>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</si>
  <si>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</si>
  <si>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</si>
  <si>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</si>
  <si>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</si>
  <si>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</si>
  <si>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</si>
  <si>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</si>
  <si>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</si>
  <si>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</si>
  <si>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</si>
  <si>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</si>
  <si>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</si>
  <si>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</si>
  <si>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</si>
  <si>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</si>
  <si>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</si>
  <si>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</si>
  <si>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</si>
  <si>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</si>
  <si>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</si>
  <si>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</si>
  <si>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</si>
  <si>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</si>
  <si>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</si>
  <si>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</si>
  <si>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</si>
  <si>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</si>
  <si>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</si>
  <si>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</si>
  <si>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</si>
  <si>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</si>
  <si>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</si>
  <si>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</si>
  <si>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</si>
  <si>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</si>
  <si>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</si>
  <si>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</si>
  <si>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</si>
  <si>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</si>
  <si>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</si>
  <si>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</si>
  <si>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</si>
  <si>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</si>
  <si>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</si>
  <si>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</si>
  <si>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</si>
  <si>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</si>
  <si>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</si>
  <si>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</si>
  <si>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</si>
  <si>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</si>
  <si>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</si>
  <si>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</si>
  <si>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</si>
  <si>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</si>
  <si>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</si>
  <si>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</si>
  <si>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</si>
  <si>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</si>
  <si>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</si>
  <si>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</si>
  <si>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</si>
  <si>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</si>
  <si>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</si>
  <si>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</si>
  <si>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</si>
  <si>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</si>
  <si>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</si>
  <si>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</si>
  <si>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</si>
  <si>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</si>
  <si>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</si>
  <si>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</si>
  <si>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</si>
  <si>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</si>
  <si>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</si>
  <si>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</si>
  <si>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</si>
  <si>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</si>
  <si>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</si>
  <si>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</si>
  <si>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</si>
  <si>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</si>
  <si>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</si>
  <si>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</si>
  <si>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</si>
  <si>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</si>
  <si>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</si>
  <si>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</si>
  <si>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</si>
  <si>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</si>
  <si>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</si>
  <si>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</si>
  <si>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</si>
  <si>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</si>
  <si>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</si>
  <si>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</si>
  <si>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</si>
  <si>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</si>
  <si>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</si>
  <si>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</si>
  <si>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</si>
  <si>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</si>
  <si>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</si>
  <si>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</si>
  <si>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</si>
  <si>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</si>
  <si>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</si>
  <si>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</si>
  <si>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</si>
  <si>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</si>
  <si>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</si>
  <si>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</si>
  <si>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</si>
  <si>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</si>
  <si>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</si>
  <si>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</si>
  <si>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</si>
  <si>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</si>
  <si>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</si>
  <si>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</si>
  <si>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</si>
  <si>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</si>
  <si>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</si>
  <si>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</si>
  <si>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</si>
  <si>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</si>
  <si>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</si>
  <si>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</si>
  <si>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</si>
  <si>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</si>
  <si>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</si>
  <si>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</si>
  <si>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</si>
  <si>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</si>
  <si>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</si>
  <si>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</si>
  <si>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</si>
  <si>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</si>
  <si>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</si>
  <si>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</si>
  <si>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</si>
  <si>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</si>
  <si>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</si>
  <si>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</si>
  <si>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</si>
  <si>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</si>
  <si>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</si>
  <si>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</si>
  <si>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</si>
  <si>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</si>
  <si>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</si>
  <si>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</si>
  <si>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</si>
  <si>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</si>
  <si>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</si>
  <si>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</si>
  <si>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</si>
  <si>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</si>
  <si>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</si>
  <si>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</si>
  <si>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</si>
  <si>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</si>
  <si>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</si>
  <si>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</si>
  <si>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</si>
  <si>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</si>
  <si>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</si>
  <si>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</si>
  <si>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</si>
  <si>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</si>
  <si>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</si>
  <si>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</si>
  <si>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</si>
  <si>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</si>
  <si>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</si>
  <si>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</si>
  <si>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</si>
  <si>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</si>
  <si>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</si>
  <si>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</si>
  <si>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</si>
  <si>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</si>
  <si>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</si>
  <si>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</si>
  <si>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</si>
  <si>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</si>
  <si>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</si>
  <si>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</si>
  <si>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</si>
  <si>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</si>
  <si>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</si>
  <si>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</si>
  <si>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</si>
  <si>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</si>
  <si>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</si>
  <si>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</si>
  <si>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</si>
  <si>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</si>
  <si>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</si>
  <si>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</si>
  <si>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</si>
  <si>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</si>
  <si>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</si>
  <si>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</si>
  <si>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</si>
  <si>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</si>
  <si>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</si>
  <si>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</si>
  <si>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</si>
  <si>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</si>
  <si>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</si>
  <si>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</si>
  <si>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</si>
  <si>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</si>
  <si>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</si>
  <si>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</si>
  <si>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</si>
  <si>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</si>
  <si>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</si>
  <si>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</si>
  <si>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</si>
  <si>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</si>
  <si>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</si>
  <si>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</si>
  <si>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</si>
  <si>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</si>
  <si>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</si>
  <si>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</si>
  <si>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</si>
  <si>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</si>
  <si>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</si>
  <si>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</si>
  <si>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</si>
  <si>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</si>
  <si>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</si>
  <si>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</si>
  <si>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</si>
  <si>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</si>
  <si>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</si>
  <si>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</si>
  <si>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</si>
  <si>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</si>
  <si>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</si>
  <si>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</si>
  <si>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</si>
  <si>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</si>
  <si>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</si>
  <si>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</si>
  <si>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</si>
  <si>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</si>
  <si>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</si>
  <si>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</si>
  <si>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</si>
  <si>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</si>
  <si>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</si>
  <si>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</si>
  <si>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</si>
  <si>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</si>
  <si>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</si>
  <si>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</si>
  <si>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</si>
  <si>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</si>
  <si>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</si>
  <si>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</si>
  <si>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</si>
  <si>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</si>
  <si>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</si>
  <si>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</si>
  <si>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</si>
  <si>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</si>
  <si>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</si>
  <si>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</si>
  <si>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</si>
  <si>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</si>
  <si>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</si>
  <si>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</si>
  <si>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</si>
  <si>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</si>
  <si>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</si>
  <si>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</si>
  <si>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</si>
  <si>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</si>
  <si>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</si>
  <si>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</si>
  <si>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</si>
  <si>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</si>
  <si>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</si>
  <si>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</si>
  <si>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</si>
  <si>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</si>
  <si>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</si>
  <si>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</si>
  <si>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</si>
  <si>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</si>
  <si>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</si>
  <si>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</si>
  <si>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</si>
  <si>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</si>
  <si>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</si>
  <si>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</si>
  <si>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</si>
  <si>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</si>
  <si>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</si>
  <si>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</si>
  <si>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</si>
  <si>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</si>
  <si>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</si>
  <si>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</si>
  <si>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</si>
  <si>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</si>
  <si>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</si>
  <si>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</si>
  <si>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</si>
  <si>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</si>
  <si>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</si>
  <si>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</si>
  <si>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</si>
  <si>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</si>
  <si>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</si>
  <si>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</si>
  <si>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</si>
  <si>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</si>
  <si>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</si>
  <si>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</si>
  <si>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</si>
  <si>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</si>
  <si>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</si>
  <si>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</si>
  <si>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</si>
  <si>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</si>
  <si>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</si>
  <si>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</si>
  <si>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</si>
  <si>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</si>
  <si>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</si>
  <si>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</si>
  <si>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</si>
  <si>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</si>
  <si>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</si>
  <si>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</si>
  <si>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</si>
  <si>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</si>
  <si>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</si>
  <si>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</si>
  <si>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</si>
  <si>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</si>
  <si>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</si>
  <si>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</si>
  <si>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</si>
  <si>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</si>
  <si>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</si>
  <si>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</si>
  <si>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</si>
  <si>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</si>
  <si>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</si>
  <si>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</si>
  <si>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</si>
  <si>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</si>
  <si>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</si>
  <si>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</si>
  <si>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</si>
  <si>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</si>
  <si>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</si>
  <si>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</si>
  <si>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</si>
  <si>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</si>
  <si>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</si>
  <si>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</si>
  <si>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</si>
  <si>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</si>
  <si>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</si>
  <si>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</si>
  <si>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</si>
  <si>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</si>
  <si>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</si>
  <si>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</si>
  <si>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</si>
  <si>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</si>
  <si>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</si>
  <si>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</si>
  <si>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</si>
  <si>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</si>
  <si>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</si>
  <si>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</si>
  <si>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</si>
  <si>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</si>
  <si>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</si>
  <si>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</si>
  <si>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</si>
  <si>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</si>
  <si>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</si>
  <si>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</si>
  <si>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</si>
  <si>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</si>
  <si>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</si>
  <si>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</si>
  <si>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</si>
  <si>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</si>
  <si>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</si>
  <si>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</si>
  <si>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</si>
  <si>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</si>
  <si>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</si>
  <si>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</si>
  <si>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</si>
  <si>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</si>
  <si>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</si>
  <si>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</si>
  <si>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</si>
  <si>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</si>
  <si>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</si>
  <si>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</si>
  <si>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</si>
  <si>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</si>
  <si>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</si>
  <si>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</si>
  <si>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</si>
  <si>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</si>
  <si>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</si>
  <si>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</si>
  <si>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</si>
  <si>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</si>
  <si>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</si>
  <si>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</si>
  <si>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</si>
  <si>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</si>
  <si>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</si>
  <si>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</si>
  <si>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</si>
  <si>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</si>
  <si>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</si>
  <si>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</si>
  <si>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</si>
  <si>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</si>
  <si>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</si>
  <si>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</si>
  <si>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</si>
  <si>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</si>
  <si>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</si>
  <si>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</si>
  <si>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</si>
  <si>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</si>
  <si>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</si>
  <si>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</si>
  <si>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</si>
  <si>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</si>
  <si>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</si>
  <si>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</si>
  <si>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</si>
  <si>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</si>
  <si>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</si>
  <si>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</si>
  <si>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</si>
  <si>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</si>
  <si>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</si>
  <si>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</si>
  <si>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</si>
  <si>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</si>
  <si>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</si>
  <si>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</si>
  <si>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</si>
  <si>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</si>
  <si>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</si>
  <si>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</si>
  <si>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</si>
  <si>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</si>
  <si>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</si>
  <si>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</si>
  <si>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</si>
  <si>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</si>
  <si>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</si>
  <si>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</si>
  <si>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</si>
  <si>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</si>
  <si>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</si>
  <si>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</si>
  <si>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</si>
  <si>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</si>
  <si>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</si>
  <si>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</si>
  <si>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</si>
  <si>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</si>
  <si>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</si>
  <si>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</si>
  <si>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</si>
  <si>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</si>
  <si>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</si>
  <si>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</si>
  <si>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</si>
  <si>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</si>
  <si>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</si>
  <si>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</si>
  <si>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</si>
  <si>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</si>
  <si>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</si>
  <si>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</si>
  <si>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</si>
  <si>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</si>
  <si>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</si>
  <si>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</si>
  <si>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</si>
  <si>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</si>
  <si>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</si>
  <si>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</si>
  <si>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</si>
  <si>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</si>
  <si>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</si>
  <si>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</si>
  <si>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</si>
  <si>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</si>
  <si>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</si>
  <si>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</si>
  <si>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</si>
  <si>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</si>
  <si>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</si>
  <si>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</si>
  <si>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</si>
  <si>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</si>
  <si>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</si>
  <si>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</si>
  <si>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</si>
  <si>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</si>
  <si>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</si>
  <si>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</si>
  <si>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</si>
  <si>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</si>
  <si>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</si>
  <si>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</si>
  <si>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</si>
  <si>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</si>
  <si>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</si>
  <si>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</si>
  <si>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</si>
  <si>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</si>
  <si>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</si>
  <si>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</si>
  <si>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</si>
  <si>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</si>
  <si>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</si>
  <si>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</si>
  <si>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</si>
  <si>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</si>
  <si>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</si>
  <si>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</si>
  <si>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</si>
  <si>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</si>
  <si>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</si>
  <si>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</si>
  <si>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</si>
  <si>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</si>
  <si>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</si>
  <si>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</si>
  <si>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</si>
  <si>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</si>
  <si>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</si>
  <si>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</si>
  <si>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</si>
  <si>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</si>
  <si>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</si>
  <si>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</si>
  <si>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</si>
  <si>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</si>
  <si>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</si>
  <si>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</si>
  <si>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</si>
  <si>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</si>
  <si>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</si>
  <si>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</si>
  <si>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</si>
  <si>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</si>
  <si>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</si>
  <si>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</si>
  <si>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</si>
  <si>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</si>
  <si>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</si>
  <si>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</si>
  <si>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</si>
  <si>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</si>
  <si>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</si>
  <si>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</si>
  <si>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</si>
  <si>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</si>
  <si>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</si>
  <si>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</si>
  <si>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</si>
  <si>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</si>
  <si>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</si>
  <si>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</si>
  <si>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</si>
  <si>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</si>
  <si>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</si>
  <si>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</si>
  <si>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</si>
  <si>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</si>
  <si>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</si>
  <si>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</si>
  <si>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</si>
  <si>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</si>
  <si>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</si>
  <si>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</si>
  <si>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</si>
  <si>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</si>
  <si>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</si>
  <si>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</si>
  <si>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</si>
  <si>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</si>
  <si>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</si>
  <si>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</si>
  <si>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</si>
  <si>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</si>
  <si>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</si>
  <si>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</si>
  <si>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</si>
  <si>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</si>
  <si>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</si>
  <si>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</si>
  <si>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</si>
  <si>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</si>
  <si>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</si>
  <si>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</si>
  <si>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</si>
  <si>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</si>
  <si>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</si>
  <si>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</si>
  <si>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</si>
  <si>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</si>
  <si>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</si>
  <si>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</si>
  <si>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</si>
  <si>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</si>
  <si>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</si>
  <si>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</si>
  <si>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</si>
  <si>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</si>
  <si>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</si>
  <si>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</si>
  <si>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</si>
  <si>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</si>
  <si>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</si>
  <si>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</si>
  <si>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</si>
  <si>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</si>
  <si>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</si>
  <si>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</si>
  <si>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</si>
  <si>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</si>
  <si>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</si>
  <si>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</si>
  <si>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</si>
  <si>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</si>
  <si>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</si>
  <si>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</si>
  <si>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</si>
  <si>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</si>
  <si>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</si>
  <si>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</si>
  <si>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</si>
  <si>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</si>
  <si>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</si>
  <si>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</si>
  <si>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</si>
  <si>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</si>
  <si>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</si>
  <si>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</si>
  <si>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</si>
  <si>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</si>
  <si>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</si>
  <si>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</si>
  <si>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</si>
  <si>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</si>
  <si>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</si>
  <si>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</si>
  <si>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</si>
  <si>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</si>
  <si>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</si>
  <si>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</si>
  <si>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</si>
  <si>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</si>
  <si>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</si>
  <si>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</si>
  <si>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</si>
  <si>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</si>
  <si>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</si>
  <si>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</si>
  <si>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</si>
  <si>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</si>
  <si>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</si>
  <si>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</si>
  <si>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</si>
  <si>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</si>
  <si>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</si>
  <si>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</si>
  <si>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</si>
  <si>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</si>
  <si>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</si>
  <si>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</si>
  <si>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</si>
  <si>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</si>
  <si>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</si>
  <si>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</si>
  <si>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</si>
  <si>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</si>
  <si>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</si>
  <si>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</si>
  <si>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</si>
  <si>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</si>
  <si>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</si>
  <si>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</si>
  <si>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</si>
  <si>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</si>
  <si>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</si>
  <si>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</si>
  <si>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</si>
  <si>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</si>
  <si>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</si>
  <si>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</si>
  <si>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</si>
  <si>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</si>
  <si>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</si>
  <si>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</si>
  <si>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</si>
  <si>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</si>
  <si>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</si>
  <si>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</si>
  <si>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</si>
  <si>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</si>
  <si>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</si>
  <si>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</si>
  <si>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</si>
  <si>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</si>
  <si>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</si>
  <si>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</si>
  <si>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</si>
  <si>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</si>
  <si>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</si>
  <si>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</si>
  <si>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</si>
  <si>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</si>
  <si>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</si>
  <si>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</si>
  <si>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</si>
  <si>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</si>
  <si>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</si>
  <si>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</si>
  <si>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</si>
  <si>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</si>
  <si>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</si>
  <si>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</si>
  <si>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</si>
  <si>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</si>
  <si>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</si>
  <si>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</si>
  <si>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</si>
  <si>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</si>
  <si>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</si>
  <si>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</si>
  <si>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</si>
  <si>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</si>
  <si>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</si>
  <si>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</si>
  <si>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</si>
  <si>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</si>
  <si>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</si>
  <si>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</si>
  <si>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</si>
  <si>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</si>
  <si>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</si>
  <si>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</si>
  <si>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</si>
  <si>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</si>
  <si>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</si>
  <si>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</si>
  <si>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</si>
  <si>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</si>
  <si>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</si>
  <si>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</si>
  <si>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</si>
  <si>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</si>
  <si>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</si>
  <si>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</si>
  <si>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</si>
  <si>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</si>
  <si>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</si>
  <si>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</si>
  <si>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</si>
  <si>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</si>
  <si>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</si>
  <si>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</si>
  <si>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</si>
  <si>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</si>
  <si>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</si>
  <si>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</si>
  <si>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</si>
  <si>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</si>
  <si>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</si>
  <si>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</si>
  <si>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</si>
  <si>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</si>
  <si>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</si>
  <si>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</si>
  <si>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</si>
  <si>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</si>
  <si>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</si>
  <si>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</si>
  <si>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</si>
  <si>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</si>
  <si>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</si>
  <si>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</si>
  <si>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</si>
  <si>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</si>
  <si>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</si>
  <si>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</si>
  <si>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</si>
  <si>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</si>
  <si>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</si>
  <si>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</si>
  <si>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</si>
  <si>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</si>
  <si>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</si>
  <si>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</si>
  <si>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</si>
  <si>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</si>
  <si>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</si>
  <si>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</si>
  <si>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</si>
  <si>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</si>
  <si>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</si>
  <si>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</si>
  <si>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</si>
  <si>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</si>
  <si>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</si>
  <si>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</si>
  <si>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</si>
  <si>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</si>
  <si>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</si>
  <si>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</si>
  <si>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</si>
  <si>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</si>
  <si>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</si>
  <si>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</si>
  <si>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</si>
  <si>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</si>
  <si>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</si>
  <si>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</si>
  <si>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</si>
  <si>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</si>
  <si>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</si>
  <si>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</si>
  <si>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</si>
  <si>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</si>
  <si>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</si>
  <si>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</si>
  <si>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</si>
  <si>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</si>
  <si>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</si>
  <si>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</si>
  <si>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</si>
  <si>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</si>
  <si>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</si>
  <si>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</si>
  <si>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</si>
  <si>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</si>
  <si>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</si>
  <si>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</si>
  <si>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</si>
  <si>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</si>
  <si>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</si>
  <si>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</si>
  <si>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</si>
  <si>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</si>
  <si>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</si>
  <si>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</si>
  <si>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</si>
  <si>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</si>
  <si>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</si>
  <si>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</si>
  <si>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</si>
  <si>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</si>
  <si>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</si>
  <si>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</si>
  <si>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</si>
  <si>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</si>
  <si>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</si>
  <si>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</si>
  <si>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</si>
  <si>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</si>
  <si>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</si>
  <si>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</si>
  <si>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</si>
  <si>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</si>
  <si>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</si>
  <si>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</si>
  <si>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</si>
  <si>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</si>
  <si>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</si>
  <si>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</si>
  <si>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</si>
  <si>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</si>
  <si>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</si>
  <si>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</si>
  <si>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</si>
  <si>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</si>
  <si>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</si>
  <si>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</si>
  <si>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</si>
  <si>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</si>
  <si>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</si>
  <si>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</si>
  <si>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</si>
  <si>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</si>
  <si>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</si>
  <si>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</si>
  <si>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</si>
  <si>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</si>
  <si>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</si>
  <si>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</si>
  <si>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</si>
  <si>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</si>
  <si>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</si>
  <si>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</si>
  <si>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</si>
  <si>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</si>
  <si>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</si>
  <si>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</si>
  <si>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</si>
  <si>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</si>
  <si>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</si>
  <si>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</si>
  <si>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</si>
  <si>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</si>
  <si>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</si>
  <si>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</si>
  <si>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</si>
  <si>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</si>
  <si>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</si>
  <si>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</si>
  <si>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</si>
  <si>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</si>
  <si>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</si>
  <si>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</si>
  <si>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</si>
  <si>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</si>
  <si>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</si>
  <si>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</si>
  <si>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</si>
  <si>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</si>
  <si>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</si>
  <si>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</si>
  <si>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</si>
  <si>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</si>
  <si>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</si>
  <si>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</si>
  <si>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</si>
  <si>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</si>
  <si>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</si>
  <si>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</si>
  <si>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</si>
  <si>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</si>
  <si>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</si>
  <si>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</si>
  <si>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</si>
  <si>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</si>
  <si>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</si>
  <si>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</si>
  <si>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</si>
  <si>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</si>
  <si>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</si>
  <si>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</si>
  <si>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</si>
  <si>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</si>
  <si>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</si>
  <si>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</si>
  <si>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</si>
  <si>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</si>
  <si>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</si>
  <si>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</si>
  <si>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</si>
  <si>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</si>
  <si>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</si>
  <si>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</si>
  <si>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</si>
  <si>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</si>
  <si>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</si>
  <si>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</si>
  <si>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</si>
  <si>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</si>
  <si>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</si>
  <si>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</si>
  <si>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</si>
  <si>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</si>
  <si>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</si>
  <si>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</si>
  <si>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</si>
  <si>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</si>
  <si>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</si>
  <si>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</si>
  <si>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</si>
  <si>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</si>
  <si>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</si>
  <si>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</si>
  <si>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</si>
  <si>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</si>
  <si>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</si>
  <si>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</si>
  <si>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</si>
  <si>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</si>
  <si>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</si>
  <si>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</si>
  <si>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</si>
  <si>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</si>
  <si>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</si>
  <si>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</si>
  <si>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</si>
  <si>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</si>
  <si>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</si>
  <si>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</si>
  <si>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</si>
  <si>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</si>
  <si>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</si>
  <si>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</si>
  <si>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</si>
  <si>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</si>
  <si>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</si>
  <si>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</si>
  <si>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</si>
  <si>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</si>
  <si>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</si>
  <si>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</si>
  <si>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</si>
  <si>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</si>
  <si>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</si>
  <si>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</si>
  <si>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</si>
  <si>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</si>
  <si>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</si>
  <si>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</si>
  <si>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</si>
  <si>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</si>
  <si>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</si>
  <si>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</si>
  <si>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</si>
  <si>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</si>
  <si>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</si>
  <si>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</si>
  <si>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</si>
  <si>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</si>
  <si>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</si>
  <si>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</si>
  <si>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</si>
  <si>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</si>
  <si>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</si>
  <si>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</si>
  <si>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</si>
  <si>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</si>
  <si>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</si>
  <si>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</si>
  <si>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</si>
  <si>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</si>
  <si>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</si>
  <si>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</si>
  <si>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</si>
  <si>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</si>
  <si>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</si>
  <si>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</si>
  <si>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</si>
  <si>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</si>
  <si>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</si>
  <si>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</si>
  <si>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</si>
  <si>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</si>
  <si>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</si>
  <si>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</si>
  <si>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</si>
  <si>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</si>
  <si>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</si>
  <si>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</si>
  <si>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</si>
  <si>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</si>
  <si>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</si>
  <si>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</si>
  <si>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</si>
  <si>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</si>
  <si>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</si>
  <si>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</si>
  <si>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</si>
  <si>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</si>
  <si>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</si>
  <si>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</si>
  <si>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</si>
  <si>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</si>
  <si>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</si>
  <si>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</si>
  <si>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</si>
  <si>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</si>
  <si>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</si>
  <si>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</si>
  <si>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</si>
  <si>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</si>
  <si>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</si>
  <si>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</si>
  <si>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</si>
  <si>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</si>
  <si>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</si>
  <si>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</si>
  <si>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</si>
  <si>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</si>
  <si>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</si>
  <si>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</si>
  <si>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</si>
  <si>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</si>
  <si>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</si>
  <si>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</si>
  <si>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</si>
  <si>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</si>
  <si>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</si>
  <si>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</si>
  <si>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</si>
  <si>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</si>
  <si>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</si>
  <si>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</si>
  <si>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</si>
  <si>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</si>
  <si>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</si>
  <si>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</si>
  <si>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</si>
  <si>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</si>
  <si>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</si>
  <si>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</si>
  <si>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</si>
  <si>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</si>
  <si>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</si>
  <si>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</si>
  <si>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</si>
  <si>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</si>
  <si>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</si>
  <si>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</si>
  <si>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</si>
  <si>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</si>
  <si>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</si>
  <si>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</si>
  <si>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</si>
  <si>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</si>
  <si>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</si>
  <si>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</si>
  <si>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</si>
  <si>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</si>
  <si>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</si>
  <si>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</si>
  <si>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</si>
  <si>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</si>
  <si>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</si>
  <si>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</si>
  <si>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</si>
  <si>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</si>
  <si>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</si>
  <si>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</si>
  <si>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</si>
  <si>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</si>
  <si>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</si>
  <si>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</si>
  <si>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</si>
  <si>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</si>
  <si>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</si>
  <si>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</si>
  <si>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</si>
  <si>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</si>
  <si>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</si>
  <si>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</si>
  <si>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</si>
  <si>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</si>
  <si>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</si>
  <si>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</si>
  <si>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</si>
  <si>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</si>
  <si>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</si>
  <si>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</si>
  <si>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</si>
  <si>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</si>
  <si>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</si>
  <si>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</si>
  <si>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</si>
  <si>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</si>
  <si>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</si>
  <si>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</si>
  <si>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</si>
  <si>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</si>
  <si>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</si>
  <si>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</si>
  <si>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</si>
  <si>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</si>
  <si>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</si>
  <si>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</si>
  <si>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</si>
  <si>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</si>
  <si>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</si>
  <si>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</si>
  <si>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</si>
  <si>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</si>
  <si>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</si>
  <si>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</si>
  <si>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</si>
  <si>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</si>
  <si>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</si>
  <si>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</si>
  <si>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</si>
  <si>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</si>
  <si>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</si>
  <si>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</si>
  <si>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</si>
  <si>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</si>
  <si>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</si>
  <si>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</si>
  <si>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</si>
  <si>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</si>
  <si>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</si>
  <si>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</si>
  <si>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</si>
  <si>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</si>
  <si>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</si>
  <si>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</si>
  <si>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</si>
  <si>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</si>
  <si>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</si>
  <si>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</si>
  <si>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</si>
  <si>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</si>
  <si>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</si>
  <si>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</si>
  <si>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</si>
  <si>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</si>
  <si>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</si>
  <si>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</si>
  <si>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</si>
  <si>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</si>
  <si>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</si>
  <si>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</si>
  <si>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</si>
  <si>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</si>
  <si>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</si>
  <si>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</si>
  <si>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</si>
  <si>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</si>
  <si>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</si>
  <si>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</si>
  <si>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</si>
  <si>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</si>
  <si>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</si>
  <si>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</si>
  <si>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</si>
  <si>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</si>
  <si>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</si>
  <si>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</si>
  <si>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</si>
  <si>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</si>
  <si>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</si>
  <si>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</si>
  <si>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</si>
  <si>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</si>
  <si>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</si>
  <si>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</si>
  <si>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</si>
  <si>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</si>
  <si>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</si>
  <si>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</si>
  <si>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</si>
  <si>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</si>
  <si>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</si>
  <si>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</si>
  <si>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</si>
  <si>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</si>
  <si>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</si>
  <si>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</si>
  <si>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</si>
  <si>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</si>
  <si>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</si>
  <si>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</si>
  <si>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</si>
  <si>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</si>
  <si>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</si>
  <si>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</si>
  <si>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</si>
  <si>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</si>
  <si>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</si>
  <si>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</si>
  <si>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</si>
  <si>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</si>
  <si>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</si>
  <si>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</si>
  <si>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</si>
  <si>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</si>
  <si>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</si>
  <si>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</si>
  <si>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</si>
  <si>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</si>
  <si>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</si>
  <si>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</si>
  <si>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</si>
  <si>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</si>
  <si>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</si>
  <si>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</si>
  <si>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</si>
  <si>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</si>
  <si>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</si>
  <si>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</si>
  <si>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</si>
  <si>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</si>
  <si>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</si>
  <si>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</si>
  <si>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</si>
  <si>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</si>
  <si>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</si>
  <si>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</si>
  <si>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</si>
  <si>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</si>
  <si>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</si>
  <si>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</si>
  <si>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</si>
  <si>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</si>
  <si>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</si>
  <si>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</si>
  <si>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</si>
  <si>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</si>
  <si>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</si>
  <si>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</si>
  <si>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</si>
  <si>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</si>
  <si>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</si>
  <si>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</si>
  <si>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</si>
  <si>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</si>
  <si>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</si>
  <si>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</si>
  <si>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</si>
  <si>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</si>
  <si>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</si>
  <si>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</si>
  <si>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</si>
  <si>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</si>
  <si>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</si>
  <si>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</si>
  <si>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</si>
  <si>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</si>
  <si>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</si>
  <si>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</si>
  <si>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</si>
  <si>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</si>
  <si>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</si>
  <si>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</si>
  <si>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</si>
  <si>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</si>
  <si>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</si>
  <si>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</si>
  <si>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</si>
  <si>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</si>
  <si>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</si>
  <si>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</si>
  <si>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</si>
  <si>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</si>
  <si>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</si>
  <si>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</si>
  <si>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</si>
  <si>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</si>
  <si>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</si>
  <si>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</si>
  <si>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</si>
  <si>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</si>
  <si>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</si>
  <si>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</si>
  <si>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</si>
  <si>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</si>
  <si>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</si>
  <si>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</si>
  <si>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</si>
  <si>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</si>
  <si>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</si>
  <si>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</si>
  <si>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</si>
  <si>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</si>
  <si>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</si>
  <si>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</si>
  <si>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</si>
  <si>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</si>
  <si>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</si>
  <si>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</si>
  <si>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</si>
  <si>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</si>
  <si>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</si>
  <si>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</si>
  <si>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</si>
  <si>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</si>
  <si>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</si>
  <si>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</si>
  <si>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</si>
  <si>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</si>
  <si>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</si>
  <si>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</si>
  <si>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</si>
  <si>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</si>
  <si>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</si>
  <si>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</si>
  <si>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</si>
  <si>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</si>
  <si>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</si>
  <si>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</si>
  <si>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</si>
  <si>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</si>
  <si>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</si>
  <si>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</si>
  <si>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</si>
  <si>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</si>
  <si>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</si>
  <si>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</si>
  <si>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</si>
  <si>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</si>
  <si>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</si>
  <si>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</si>
  <si>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</si>
  <si>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</si>
  <si>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</si>
  <si>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</si>
  <si>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</si>
  <si>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</si>
  <si>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</si>
  <si>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</si>
  <si>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</si>
  <si>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</si>
  <si>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</si>
  <si>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</si>
  <si>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</si>
  <si>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</si>
  <si>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</si>
  <si>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</si>
  <si>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</si>
  <si>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</si>
  <si>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</si>
  <si>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</si>
  <si>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</si>
  <si>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</si>
  <si>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</si>
  <si>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</si>
  <si>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</si>
  <si>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</si>
  <si>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</si>
  <si>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</si>
  <si>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</si>
  <si>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</si>
  <si>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</si>
  <si>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</si>
  <si>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</si>
  <si>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</si>
  <si>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</si>
  <si>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</si>
  <si>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</si>
  <si>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</si>
  <si>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</si>
  <si>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</si>
  <si>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</si>
  <si>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</si>
  <si>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</si>
  <si>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</si>
  <si>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</si>
  <si>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</si>
  <si>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</si>
  <si>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</si>
  <si>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</si>
  <si>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</si>
  <si>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</si>
  <si>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</si>
  <si>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</si>
  <si>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</si>
  <si>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</si>
  <si>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</si>
  <si>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</si>
  <si>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</si>
  <si>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</si>
  <si>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</si>
  <si>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</si>
  <si>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</si>
  <si>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</si>
  <si>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</si>
  <si>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</si>
  <si>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</si>
  <si>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</si>
  <si>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</si>
  <si>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</si>
  <si>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</si>
  <si>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</si>
  <si>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</si>
  <si>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</si>
  <si>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</si>
  <si>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</si>
  <si>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</si>
  <si>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</si>
  <si>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</si>
  <si>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</si>
  <si>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</si>
  <si>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</si>
  <si>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</si>
  <si>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</si>
  <si>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</si>
  <si>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</si>
  <si>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</si>
  <si>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</si>
  <si>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</si>
  <si>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</si>
  <si>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</si>
  <si>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</si>
  <si>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</si>
  <si>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</si>
  <si>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</si>
  <si>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</si>
  <si>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</si>
  <si>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</si>
  <si>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</si>
  <si>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</si>
  <si>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</si>
  <si>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</si>
  <si>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</si>
  <si>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</si>
  <si>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</si>
  <si>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</si>
  <si>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</si>
  <si>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</si>
  <si>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</si>
  <si>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</si>
  <si>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</si>
  <si>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</si>
  <si>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</si>
  <si>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</si>
  <si>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</si>
  <si>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</si>
  <si>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</si>
  <si>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</si>
  <si>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</si>
  <si>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</si>
  <si>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</si>
  <si>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</si>
  <si>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</si>
  <si>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</si>
  <si>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</si>
  <si>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</si>
  <si>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</si>
  <si>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</si>
  <si>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</si>
  <si>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</si>
  <si>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</si>
  <si>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</si>
  <si>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</si>
  <si>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</si>
  <si>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</si>
  <si>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</si>
  <si>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</si>
  <si>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</si>
  <si>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</si>
  <si>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</si>
  <si>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</si>
  <si>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</si>
  <si>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</si>
  <si>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</si>
  <si>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</si>
  <si>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</si>
  <si>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</si>
  <si>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</si>
  <si>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</si>
  <si>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</si>
  <si>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</si>
  <si>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</si>
  <si>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</si>
  <si>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</si>
  <si>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</si>
  <si>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</si>
  <si>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</si>
  <si>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</si>
  <si>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</si>
  <si>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</si>
  <si>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</si>
  <si>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</si>
  <si>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</si>
  <si>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</si>
  <si>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</si>
  <si>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</si>
  <si>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</si>
  <si>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</si>
  <si>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</si>
  <si>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</si>
  <si>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</si>
  <si>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</si>
  <si>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</si>
  <si>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</si>
  <si>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</si>
  <si>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</si>
  <si>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</si>
  <si>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</si>
  <si>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</si>
  <si>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</si>
  <si>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</si>
  <si>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</si>
  <si>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</si>
  <si>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</si>
  <si>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</si>
  <si>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</si>
  <si>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</si>
  <si>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</si>
  <si>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</si>
  <si>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</si>
  <si>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</si>
  <si>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</si>
  <si>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</si>
  <si>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</si>
  <si>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</si>
  <si>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</si>
  <si>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</si>
  <si>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</si>
  <si>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</si>
  <si>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</si>
  <si>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</si>
  <si>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</si>
  <si>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</si>
  <si>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</si>
  <si>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</si>
  <si>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</si>
  <si>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</si>
  <si>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</si>
  <si>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</si>
  <si>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</si>
  <si>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</si>
  <si>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</si>
  <si>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</si>
  <si>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</si>
  <si>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</si>
  <si>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</si>
  <si>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</si>
  <si>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</si>
  <si>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</si>
  <si>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</si>
  <si>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</si>
  <si>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</si>
  <si>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</si>
  <si>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</si>
  <si>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</si>
  <si>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</si>
  <si>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</si>
  <si>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</si>
  <si>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</si>
  <si>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</si>
  <si>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</si>
  <si>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</si>
  <si>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</si>
  <si>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</si>
  <si>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</si>
  <si>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</si>
  <si>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</si>
  <si>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</si>
  <si>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</si>
  <si>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</si>
  <si>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</si>
  <si>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</si>
  <si>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</si>
  <si>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</si>
  <si>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</si>
  <si>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</si>
  <si>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</si>
  <si>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</si>
  <si>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</si>
  <si>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</si>
  <si>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</si>
  <si>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</si>
  <si>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</si>
  <si>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</si>
  <si>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</si>
  <si>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</si>
  <si>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</si>
  <si>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</si>
  <si>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</si>
  <si>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</si>
  <si>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</si>
  <si>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</si>
  <si>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</si>
  <si>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</si>
  <si>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</si>
  <si>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</si>
  <si>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</si>
  <si>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</si>
  <si>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</si>
  <si>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</si>
  <si>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</si>
  <si>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</si>
  <si>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</si>
  <si>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</si>
  <si>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</si>
  <si>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</si>
  <si>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</si>
  <si>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</si>
  <si>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</si>
  <si>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</si>
  <si>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</si>
  <si>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</si>
  <si>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</si>
  <si>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</si>
  <si>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</si>
  <si>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</si>
  <si>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</si>
  <si>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</si>
  <si>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</si>
  <si>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</si>
  <si>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</si>
  <si>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</si>
  <si>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</si>
  <si>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</si>
  <si>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</si>
  <si>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</si>
  <si>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</si>
  <si>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</si>
  <si>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</si>
  <si>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</si>
  <si>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</si>
  <si>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</si>
  <si>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</si>
  <si>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</si>
  <si>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</si>
  <si>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</si>
  <si>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</si>
  <si>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</si>
  <si>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</si>
  <si>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</si>
  <si>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</si>
  <si>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</si>
  <si>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</si>
  <si>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</si>
  <si>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</si>
  <si>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</si>
  <si>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</si>
  <si>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</si>
  <si>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</si>
  <si>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</si>
  <si>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</si>
  <si>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</si>
  <si>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</si>
  <si>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</si>
  <si>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</si>
  <si>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</si>
  <si>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</si>
  <si>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</si>
  <si>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</si>
  <si>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</si>
  <si>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</si>
  <si>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</si>
  <si>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</si>
  <si>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</si>
  <si>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</si>
  <si>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</si>
  <si>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</si>
  <si>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</si>
  <si>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</si>
  <si>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</si>
  <si>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</si>
  <si>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</si>
  <si>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</si>
  <si>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</si>
  <si>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</si>
  <si>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</si>
  <si>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</si>
  <si>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</si>
  <si>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</si>
  <si>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</si>
  <si>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</si>
  <si>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</si>
  <si>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</si>
  <si>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</si>
  <si>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</si>
  <si>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</si>
  <si>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</si>
  <si>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</si>
  <si>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</si>
  <si>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</si>
  <si>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</si>
  <si>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</si>
  <si>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</si>
  <si>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</si>
  <si>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</si>
  <si>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</si>
  <si>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</si>
  <si>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</si>
  <si>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</si>
  <si>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</si>
  <si>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</si>
  <si>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</si>
  <si>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</si>
  <si>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</si>
  <si>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</si>
  <si>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</si>
  <si>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</si>
  <si>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</si>
  <si>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</si>
  <si>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</si>
  <si>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</si>
  <si>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</si>
  <si>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</si>
  <si>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</si>
  <si>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</si>
  <si>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</si>
  <si>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</si>
  <si>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</si>
  <si>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</si>
  <si>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</si>
  <si>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</si>
  <si>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</si>
  <si>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</si>
  <si>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</si>
  <si>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</si>
  <si>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</si>
  <si>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</si>
  <si>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</si>
  <si>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</si>
  <si>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</si>
  <si>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</si>
  <si>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</si>
  <si>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</si>
  <si>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</si>
  <si>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</si>
  <si>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</si>
  <si>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</si>
  <si>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</si>
  <si>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</si>
  <si>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</si>
  <si>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</si>
  <si>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</si>
  <si>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</si>
  <si>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</si>
  <si>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</si>
  <si>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</si>
  <si>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</si>
  <si>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</si>
  <si>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</si>
  <si>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</si>
  <si>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</si>
  <si>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</si>
  <si>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</si>
  <si>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</si>
  <si>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</si>
  <si>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</si>
  <si>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</si>
  <si>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</si>
  <si>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</si>
  <si>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</si>
  <si>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</si>
  <si>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</si>
  <si>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</si>
  <si>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</si>
  <si>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</si>
  <si>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</si>
  <si>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</si>
  <si>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</si>
  <si>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</si>
  <si>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</si>
  <si>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</si>
  <si>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</si>
  <si>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</si>
  <si>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</si>
  <si>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</si>
  <si>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</si>
  <si>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</si>
  <si>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</si>
  <si>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</si>
  <si>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</si>
  <si>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</si>
  <si>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</si>
  <si>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</si>
  <si>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</si>
  <si>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</si>
  <si>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</si>
  <si>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</si>
  <si>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</si>
  <si>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</si>
  <si>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</si>
  <si>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</si>
  <si>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</si>
  <si>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</si>
  <si>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</si>
  <si>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</si>
  <si>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</si>
  <si>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</si>
  <si>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</si>
  <si>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</si>
  <si>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</si>
  <si>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</si>
  <si>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</si>
  <si>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</si>
  <si>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</si>
  <si>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</si>
  <si>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</si>
  <si>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</si>
  <si>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</si>
  <si>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</si>
  <si>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</si>
  <si>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</si>
  <si>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</si>
  <si>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</si>
  <si>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</si>
  <si>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</si>
  <si>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</si>
  <si>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</si>
  <si>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</si>
  <si>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</si>
  <si>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</si>
  <si>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</si>
  <si>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</si>
  <si>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</si>
  <si>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</si>
  <si>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</si>
  <si>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</si>
  <si>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</si>
  <si>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</si>
  <si>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</si>
  <si>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</si>
  <si>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</si>
  <si>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</si>
  <si>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</si>
  <si>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</si>
  <si>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</si>
  <si>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</si>
  <si>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</si>
  <si>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</si>
  <si>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</si>
  <si>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</si>
  <si>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</si>
  <si>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</si>
  <si>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</si>
  <si>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</si>
  <si>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</si>
  <si>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</si>
  <si>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</si>
  <si>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</si>
  <si>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</si>
  <si>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</si>
  <si>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</si>
  <si>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</si>
  <si>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</si>
  <si>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</si>
  <si>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</si>
  <si>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</si>
  <si>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</si>
  <si>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</si>
  <si>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</si>
  <si>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</si>
  <si>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</si>
  <si>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</si>
  <si>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</si>
  <si>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</si>
  <si>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</si>
  <si>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</si>
  <si>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</si>
  <si>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</si>
  <si>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</si>
  <si>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</si>
  <si>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</si>
  <si>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</si>
  <si>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</si>
  <si>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</si>
  <si>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</si>
  <si>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</si>
  <si>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</si>
  <si>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</si>
  <si>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</si>
  <si>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</si>
  <si>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</si>
  <si>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</si>
  <si>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</si>
  <si>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</si>
  <si>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</si>
  <si>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</si>
  <si>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</si>
  <si>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</si>
  <si>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</si>
  <si>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</si>
  <si>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</si>
  <si>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</si>
  <si>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</si>
  <si>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</si>
  <si>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</si>
  <si>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</si>
  <si>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</si>
  <si>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</si>
  <si>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</si>
  <si>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</si>
  <si>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</si>
  <si>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</si>
  <si>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</si>
  <si>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</si>
  <si>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</si>
  <si>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</si>
  <si>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</si>
  <si>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</si>
  <si>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</si>
  <si>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</si>
  <si>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</si>
  <si>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</si>
  <si>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</si>
  <si>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</si>
  <si>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</si>
  <si>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</si>
  <si>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</si>
  <si>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</si>
  <si>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</si>
  <si>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</si>
  <si>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</si>
  <si>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</si>
  <si>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</si>
  <si>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</si>
  <si>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</si>
  <si>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</si>
  <si>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</si>
  <si>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</si>
  <si>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</si>
  <si>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</si>
  <si>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</si>
  <si>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</si>
  <si>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</si>
  <si>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</si>
  <si>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</si>
  <si>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</si>
  <si>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</si>
  <si>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</si>
  <si>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</si>
  <si>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</si>
  <si>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</si>
  <si>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</si>
  <si>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</si>
  <si>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</si>
  <si>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</si>
  <si>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</si>
  <si>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</si>
  <si>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</si>
  <si>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</si>
  <si>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</si>
  <si>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</si>
  <si>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</si>
  <si>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</si>
  <si>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</si>
  <si>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</si>
  <si>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</si>
  <si>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</si>
  <si>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</si>
  <si>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</si>
  <si>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</si>
  <si>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</si>
  <si>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</si>
  <si>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</si>
  <si>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</si>
  <si>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</si>
  <si>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</si>
  <si>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</si>
  <si>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</si>
  <si>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</si>
  <si>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</si>
  <si>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</si>
  <si>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</si>
  <si>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</si>
  <si>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</si>
  <si>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</si>
  <si>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</si>
  <si>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</si>
  <si>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</si>
  <si>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</si>
  <si>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</si>
  <si>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</si>
  <si>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</si>
  <si>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</si>
  <si>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</si>
  <si>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</si>
  <si>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</si>
  <si>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</si>
  <si>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</si>
  <si>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</si>
  <si>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</si>
  <si>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</si>
  <si>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</si>
  <si>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</si>
  <si>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</si>
  <si>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</si>
  <si>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</si>
  <si>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</si>
  <si>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</si>
  <si>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</si>
  <si>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</si>
  <si>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</si>
  <si>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</si>
  <si>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</si>
  <si>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</si>
  <si>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</si>
  <si>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</si>
  <si>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</si>
  <si>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</si>
  <si>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</si>
  <si>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</si>
  <si>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</si>
  <si>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</si>
  <si>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</si>
  <si>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</si>
  <si>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</si>
  <si>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</si>
  <si>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</si>
  <si>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</si>
  <si>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</si>
  <si>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</si>
  <si>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</si>
  <si>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</si>
  <si>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</si>
  <si>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</si>
  <si>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</si>
  <si>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</si>
  <si>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</si>
  <si>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</si>
  <si>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</si>
  <si>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</si>
  <si>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</si>
  <si>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</si>
  <si>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</si>
  <si>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</si>
  <si>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</si>
  <si>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</si>
  <si>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</si>
  <si>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</si>
  <si>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</si>
  <si>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</si>
  <si>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</si>
  <si>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</si>
  <si>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</si>
  <si>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</si>
  <si>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</si>
  <si>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</si>
  <si>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</si>
  <si>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</si>
  <si>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</si>
  <si>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</si>
  <si>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</si>
  <si>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</si>
  <si>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</si>
  <si>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</si>
  <si>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</si>
  <si>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</si>
  <si>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</si>
  <si>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</si>
  <si>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</si>
  <si>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</si>
  <si>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</si>
  <si>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</si>
  <si>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</si>
  <si>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</si>
  <si>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</si>
  <si>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</si>
  <si>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</si>
  <si>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</si>
  <si>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</si>
  <si>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</si>
  <si>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</si>
  <si>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</si>
  <si>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</si>
  <si>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</si>
  <si>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</si>
  <si>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</si>
  <si>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</si>
  <si>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</si>
  <si>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</si>
  <si>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</si>
  <si>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</si>
  <si>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</si>
  <si>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</si>
  <si>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</si>
  <si>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</si>
  <si>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</si>
  <si>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</si>
  <si>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</si>
  <si>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</si>
  <si>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</si>
  <si>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</si>
  <si>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</si>
  <si>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</si>
  <si>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</si>
  <si>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</si>
  <si>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</si>
  <si>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</si>
  <si>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</si>
  <si>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</si>
  <si>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</si>
  <si>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</si>
  <si>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</si>
  <si>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</si>
  <si>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</si>
  <si>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</si>
  <si>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</si>
  <si>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</si>
  <si>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</si>
  <si>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</si>
  <si>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</si>
  <si>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</si>
  <si>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</si>
  <si>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</si>
  <si>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</si>
  <si>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</si>
  <si>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</si>
  <si>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</si>
  <si>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</si>
  <si>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</si>
  <si>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</si>
  <si>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</si>
  <si>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</si>
  <si>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</si>
  <si>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</si>
  <si>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</si>
  <si>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</si>
  <si>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</si>
  <si>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</si>
  <si>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</si>
  <si>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</si>
  <si>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</si>
  <si>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</si>
  <si>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</si>
  <si>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</si>
  <si>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</si>
  <si>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</si>
  <si>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</si>
  <si>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</si>
  <si>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</si>
  <si>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</si>
  <si>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</si>
  <si>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</si>
  <si>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</si>
  <si>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</si>
  <si>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</si>
  <si>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</si>
  <si>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</si>
  <si>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</si>
  <si>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</si>
  <si>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</si>
  <si>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</si>
  <si>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</si>
  <si>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</si>
  <si>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</si>
  <si>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</si>
  <si>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</si>
  <si>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</si>
  <si>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</si>
  <si>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</si>
  <si>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</si>
  <si>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</si>
  <si>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</si>
  <si>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</si>
  <si>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</si>
  <si>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</si>
  <si>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</si>
  <si>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</si>
  <si>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</si>
  <si>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</si>
  <si>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</si>
  <si>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</si>
  <si>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</si>
  <si>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</si>
  <si>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</si>
  <si>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</si>
  <si>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</si>
  <si>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</si>
  <si>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</si>
  <si>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</si>
  <si>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</si>
  <si>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</si>
  <si>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</si>
  <si>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</si>
  <si>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</si>
  <si>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</si>
  <si>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</si>
  <si>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</si>
  <si>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</si>
  <si>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</si>
  <si>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</si>
  <si>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</si>
  <si>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</si>
  <si>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</si>
  <si>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</si>
  <si>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</si>
  <si>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</si>
  <si>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</si>
  <si>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</si>
  <si>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</si>
  <si>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</si>
  <si>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</si>
  <si>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</si>
  <si>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</si>
  <si>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</si>
  <si>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</si>
  <si>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</si>
  <si>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</si>
  <si>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</si>
  <si>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</si>
  <si>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</si>
  <si>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</si>
  <si>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</si>
  <si>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</si>
  <si>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</si>
  <si>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</si>
  <si>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</si>
  <si>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</si>
  <si>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</si>
  <si>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</si>
  <si>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</si>
  <si>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</si>
  <si>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</si>
  <si>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</si>
  <si>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</si>
  <si>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</si>
  <si>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</si>
  <si>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</si>
  <si>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</si>
  <si>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</si>
  <si>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</si>
  <si>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</si>
  <si>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</si>
  <si>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</si>
  <si>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</si>
  <si>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</si>
  <si>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</si>
  <si>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</si>
  <si>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</si>
  <si>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</si>
  <si>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</si>
  <si>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</si>
  <si>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</si>
  <si>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</si>
  <si>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</si>
  <si>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</si>
  <si>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</si>
  <si>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</si>
  <si>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</si>
  <si>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</si>
  <si>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</si>
  <si>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</si>
  <si>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</si>
  <si>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</si>
  <si>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</si>
  <si>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</si>
  <si>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</si>
  <si>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</si>
  <si>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</si>
  <si>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</si>
  <si>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</si>
  <si>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</si>
  <si>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</si>
  <si>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</si>
  <si>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</si>
  <si>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</si>
  <si>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</si>
  <si>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</si>
  <si>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</si>
  <si>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</si>
  <si>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</si>
  <si>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</si>
  <si>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</si>
  <si>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</si>
  <si>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</si>
  <si>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</si>
  <si>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</si>
  <si>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</si>
  <si>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</si>
  <si>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</si>
  <si>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</si>
  <si>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</si>
  <si>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</si>
  <si>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</si>
  <si>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</si>
  <si>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</si>
  <si>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</si>
  <si>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</si>
  <si>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</si>
  <si>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</si>
  <si>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</si>
  <si>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</si>
  <si>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</si>
  <si>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</si>
  <si>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</si>
  <si>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</si>
  <si>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</si>
  <si>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</si>
  <si>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</si>
  <si>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</si>
  <si>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</si>
  <si>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</si>
  <si>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</si>
  <si>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</si>
  <si>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</si>
  <si>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</si>
  <si>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</si>
  <si>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</si>
  <si>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</si>
  <si>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</si>
  <si>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</si>
  <si>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</si>
  <si>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</si>
  <si>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</si>
  <si>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</si>
  <si>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</si>
  <si>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</si>
  <si>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</si>
  <si>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</si>
  <si>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</si>
  <si>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</si>
  <si>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</si>
  <si>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</si>
  <si>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</si>
  <si>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</si>
  <si>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</si>
  <si>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</si>
  <si>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</si>
  <si>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</si>
  <si>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</si>
  <si>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</si>
  <si>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</si>
  <si>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</si>
  <si>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</si>
  <si>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</si>
  <si>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</si>
  <si>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</si>
  <si>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</si>
  <si>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</si>
  <si>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</si>
  <si>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</si>
  <si>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</si>
  <si>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</si>
  <si>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</si>
  <si>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</si>
  <si>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</si>
  <si>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</si>
  <si>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</si>
  <si>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</si>
  <si>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</si>
  <si>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</si>
  <si>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</si>
  <si>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</si>
  <si>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</si>
  <si>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</si>
  <si>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</si>
  <si>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</si>
  <si>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</si>
  <si>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</si>
  <si>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</si>
  <si>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</si>
  <si>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</si>
  <si>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</si>
  <si>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</si>
  <si>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</si>
  <si>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</si>
  <si>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</si>
  <si>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</si>
  <si>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</si>
  <si>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</si>
  <si>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</si>
  <si>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</si>
  <si>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</si>
  <si>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</si>
  <si>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</si>
  <si>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</si>
  <si>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</si>
  <si>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</si>
  <si>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</si>
  <si>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</si>
  <si>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</si>
  <si>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</si>
  <si>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</si>
  <si>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</si>
  <si>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</si>
  <si>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</si>
  <si>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</si>
  <si>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</si>
  <si>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</si>
  <si>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</si>
  <si>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</si>
  <si>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</si>
  <si>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</si>
  <si>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</si>
  <si>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</si>
  <si>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</si>
  <si>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</si>
  <si>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</si>
  <si>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</si>
  <si>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</si>
  <si>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</si>
  <si>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</si>
  <si>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</si>
  <si>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</si>
  <si>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</si>
  <si>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</si>
  <si>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</si>
  <si>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</si>
  <si>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</si>
  <si>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</si>
  <si>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</si>
  <si>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</si>
  <si>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</si>
  <si>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</si>
  <si>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</si>
  <si>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</si>
  <si>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</si>
  <si>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</si>
  <si>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</si>
  <si>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</si>
  <si>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</si>
  <si>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</si>
  <si>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</si>
  <si>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</si>
  <si>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</si>
  <si>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</si>
  <si>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</si>
  <si>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</si>
  <si>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</si>
  <si>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</si>
  <si>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</si>
  <si>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</si>
  <si>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</si>
  <si>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</si>
  <si>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</si>
  <si>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</si>
  <si>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</si>
  <si>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</si>
  <si>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</si>
  <si>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</si>
  <si>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</si>
  <si>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</si>
  <si>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</si>
  <si>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</si>
  <si>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</si>
  <si>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</si>
  <si>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</si>
  <si>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</si>
  <si>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</si>
  <si>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</si>
  <si>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</si>
  <si>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</si>
  <si>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</si>
  <si>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</si>
  <si>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</si>
  <si>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</si>
  <si>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</si>
  <si>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</si>
  <si>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</si>
  <si>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</si>
  <si>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</si>
  <si>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</si>
  <si>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</si>
  <si>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</si>
  <si>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</si>
  <si>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</si>
  <si>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</si>
  <si>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</si>
  <si>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</si>
  <si>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</si>
  <si>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</si>
  <si>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</si>
  <si>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</si>
  <si>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</si>
  <si>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</si>
  <si>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</si>
  <si>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</si>
  <si>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</si>
  <si>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</si>
  <si>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</si>
  <si>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</si>
  <si>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</si>
  <si>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</si>
  <si>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</si>
  <si>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</si>
  <si>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</si>
  <si>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</si>
  <si>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</si>
  <si>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</si>
  <si>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</si>
  <si>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</si>
  <si>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</si>
  <si>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</si>
  <si>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</si>
  <si>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</si>
  <si>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</si>
  <si>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</si>
  <si>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</si>
  <si>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</si>
  <si>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</si>
  <si>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</si>
  <si>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</si>
  <si>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</si>
  <si>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</si>
  <si>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</si>
  <si>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</si>
  <si>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</si>
  <si>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</si>
  <si>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</si>
  <si>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</si>
  <si>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</si>
  <si>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</si>
  <si>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</si>
  <si>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</si>
  <si>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</si>
  <si>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</si>
  <si>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</si>
  <si>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</si>
  <si>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</si>
  <si>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</si>
  <si>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</si>
  <si>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</si>
  <si>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</si>
  <si>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</si>
  <si>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</si>
  <si>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</si>
  <si>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</si>
  <si>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</si>
  <si>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</si>
  <si>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</si>
  <si>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</si>
  <si>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</si>
  <si>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</si>
  <si>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</si>
  <si>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</si>
  <si>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</si>
  <si>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</si>
  <si>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</si>
  <si>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</si>
  <si>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</si>
  <si>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</si>
  <si>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</si>
  <si>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</si>
  <si>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</si>
  <si>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</si>
  <si>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</si>
  <si>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</si>
  <si>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</si>
  <si>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</si>
  <si>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</si>
  <si>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</si>
  <si>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</si>
  <si>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</si>
  <si>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</si>
  <si>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</si>
  <si>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</si>
  <si>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</si>
  <si>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</si>
  <si>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</si>
  <si>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</si>
  <si>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</si>
  <si>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</si>
  <si>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</si>
  <si>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</si>
  <si>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</si>
  <si>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</si>
  <si>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</si>
  <si>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</si>
  <si>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</si>
  <si>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</si>
  <si>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</si>
  <si>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</si>
  <si>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</si>
  <si>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</si>
  <si>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</si>
  <si>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</si>
  <si>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</si>
  <si>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</si>
  <si>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</si>
  <si>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</si>
  <si>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</si>
  <si>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</si>
  <si>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</si>
  <si>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</si>
  <si>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</si>
  <si>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</si>
  <si>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</si>
  <si>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</si>
  <si>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</si>
  <si>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</si>
  <si>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</si>
  <si>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</si>
  <si>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</si>
  <si>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</si>
  <si>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</si>
  <si>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</si>
  <si>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</si>
  <si>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</si>
  <si>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</si>
  <si>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</si>
  <si>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</si>
  <si>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</si>
  <si>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</si>
  <si>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</si>
  <si>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</si>
  <si>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</si>
  <si>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</si>
  <si>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</si>
  <si>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</si>
  <si>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</si>
  <si>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</si>
  <si>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</si>
  <si>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</si>
  <si>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</si>
  <si>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</si>
  <si>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</si>
  <si>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</si>
  <si>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</si>
  <si>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</si>
  <si>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</si>
  <si>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</si>
  <si>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</si>
  <si>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</si>
  <si>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</si>
  <si>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</si>
  <si>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</si>
  <si>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</si>
  <si>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</si>
  <si>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</si>
  <si>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</si>
  <si>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</si>
  <si>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</si>
  <si>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</si>
  <si>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</si>
  <si>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</si>
  <si>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</si>
  <si>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</si>
  <si>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</si>
  <si>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</si>
  <si>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</si>
  <si>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</si>
  <si>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</si>
  <si>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</si>
  <si>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</si>
  <si>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</si>
  <si>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</si>
  <si>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</si>
  <si>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</si>
  <si>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</si>
  <si>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</si>
  <si>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</si>
  <si>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</si>
  <si>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</si>
  <si>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</si>
  <si>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</si>
  <si>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</si>
  <si>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</si>
  <si>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</si>
  <si>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</si>
  <si>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</si>
  <si>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</si>
  <si>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</si>
  <si>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</si>
  <si>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</si>
  <si>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</si>
  <si>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</si>
  <si>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</si>
  <si>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</si>
  <si>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</si>
  <si>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</si>
  <si>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</si>
  <si>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</si>
  <si>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</si>
  <si>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</si>
  <si>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</si>
  <si>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</si>
  <si>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</si>
  <si>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</si>
  <si>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</si>
  <si>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</si>
  <si>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</si>
  <si>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</si>
  <si>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</si>
  <si>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</si>
  <si>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</si>
  <si>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</si>
  <si>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</si>
  <si>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</si>
  <si>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</si>
  <si>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</si>
  <si>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</si>
  <si>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</si>
  <si>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</si>
  <si>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</si>
  <si>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</si>
  <si>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</si>
  <si>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</si>
  <si>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</si>
  <si>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</si>
  <si>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</si>
  <si>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</si>
  <si>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</si>
  <si>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</si>
  <si>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</si>
  <si>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</si>
  <si>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</si>
  <si>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</si>
  <si>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</si>
  <si>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</si>
  <si>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</si>
  <si>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</si>
  <si>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</si>
  <si>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</si>
  <si>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</si>
  <si>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</si>
  <si>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</si>
  <si>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</si>
  <si>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</si>
  <si>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</si>
  <si>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</si>
  <si>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</si>
  <si>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</si>
  <si>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</si>
  <si>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</si>
  <si>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</si>
  <si>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</si>
  <si>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</si>
  <si>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</si>
  <si>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</si>
  <si>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</si>
  <si>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</si>
  <si>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</si>
  <si>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</si>
  <si>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</si>
  <si>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</si>
  <si>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</si>
  <si>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</si>
  <si>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</si>
  <si>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</si>
  <si>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</si>
  <si>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</si>
  <si>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</si>
  <si>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</si>
  <si>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</si>
  <si>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</si>
  <si>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</si>
  <si>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</si>
  <si>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</si>
  <si>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</si>
  <si>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</si>
  <si>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</si>
  <si>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</si>
  <si>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</si>
  <si>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</si>
  <si>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</si>
  <si>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</si>
  <si>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</si>
  <si>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</si>
  <si>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</si>
  <si>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</si>
  <si>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</si>
  <si>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</si>
  <si>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</si>
  <si>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</si>
  <si>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</si>
  <si>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</si>
  <si>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</si>
  <si>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</si>
  <si>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</si>
  <si>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</si>
  <si>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</si>
  <si>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</si>
  <si>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</si>
  <si>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</si>
  <si>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</si>
  <si>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</si>
  <si>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</si>
  <si>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</si>
  <si>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</si>
  <si>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</si>
  <si>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</si>
  <si>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</si>
  <si>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</si>
  <si>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</si>
  <si>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</si>
  <si>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</si>
  <si>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</si>
  <si>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</si>
  <si>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</si>
  <si>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</si>
  <si>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</si>
  <si>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</si>
  <si>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</si>
  <si>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</si>
  <si>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</si>
  <si>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</si>
  <si>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</si>
  <si>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</si>
  <si>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</si>
  <si>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</si>
  <si>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</si>
  <si>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</si>
  <si>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</si>
  <si>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</si>
  <si>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</si>
  <si>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</si>
  <si>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</si>
  <si>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</si>
  <si>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</si>
  <si>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</si>
  <si>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</si>
  <si>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</si>
  <si>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</si>
  <si>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</si>
  <si>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</si>
  <si>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</si>
  <si>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</si>
  <si>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</si>
  <si>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</si>
  <si>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</si>
  <si>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</si>
  <si>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</si>
  <si>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</si>
  <si>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</si>
  <si>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</si>
  <si>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</si>
  <si>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</si>
  <si>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</si>
  <si>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</si>
  <si>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</si>
  <si>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</si>
  <si>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</si>
  <si>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</si>
  <si>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</si>
  <si>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</si>
  <si>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</si>
  <si>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</si>
  <si>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</si>
  <si>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</si>
  <si>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</si>
  <si>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</si>
  <si>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</si>
  <si>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</si>
  <si>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</si>
  <si>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</si>
  <si>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</si>
  <si>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</si>
  <si>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</si>
  <si>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</si>
  <si>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</si>
  <si>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</si>
  <si>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</si>
  <si>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</si>
  <si>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</si>
  <si>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</si>
  <si>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</si>
  <si>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</si>
  <si>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</si>
  <si>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</si>
  <si>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</si>
  <si>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</si>
  <si>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</si>
  <si>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</si>
  <si>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</si>
  <si>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</si>
  <si>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</si>
  <si>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</si>
  <si>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</si>
  <si>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</si>
  <si>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</si>
  <si>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</si>
  <si>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</si>
  <si>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</si>
  <si>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</si>
  <si>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</si>
  <si>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</si>
  <si>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</si>
  <si>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</si>
  <si>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</si>
  <si>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</si>
  <si>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</si>
  <si>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</si>
  <si>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</si>
  <si>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</si>
  <si>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</si>
  <si>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</si>
  <si>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</si>
  <si>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</si>
  <si>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</si>
  <si>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</si>
  <si>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</si>
  <si>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</si>
  <si>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</si>
  <si>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</si>
  <si>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</si>
  <si>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</si>
  <si>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</si>
  <si>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</si>
  <si>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</si>
  <si>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</si>
  <si>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</si>
  <si>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</si>
  <si>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</si>
  <si>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</si>
  <si>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</si>
  <si>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</si>
  <si>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</si>
  <si>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</si>
  <si>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</si>
  <si>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</si>
  <si>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</si>
  <si>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</si>
  <si>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</si>
  <si>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</si>
  <si>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</si>
  <si>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</si>
  <si>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</si>
  <si>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</si>
  <si>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</si>
  <si>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</si>
  <si>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</si>
  <si>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</si>
  <si>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</si>
  <si>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</si>
  <si>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</si>
  <si>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</si>
  <si>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</si>
  <si>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</si>
  <si>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</si>
  <si>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</si>
  <si>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</si>
  <si>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</si>
  <si>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</si>
  <si>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</si>
  <si>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</si>
  <si>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</si>
  <si>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</si>
  <si>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</si>
  <si>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</si>
  <si>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</si>
  <si>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</si>
  <si>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</si>
  <si>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</si>
  <si>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</si>
  <si>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</si>
  <si>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</si>
  <si>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</si>
  <si>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</si>
  <si>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</si>
  <si>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</si>
  <si>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</si>
  <si>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</si>
  <si>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</si>
  <si>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</si>
  <si>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</si>
  <si>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</si>
  <si>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</si>
  <si>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</si>
  <si>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</si>
  <si>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</si>
  <si>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</si>
  <si>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</si>
  <si>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</si>
  <si>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</si>
  <si>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</si>
  <si>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</si>
  <si>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</si>
  <si>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</si>
  <si>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</si>
  <si>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</si>
  <si>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</si>
  <si>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</si>
  <si>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</si>
  <si>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</si>
  <si>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</si>
  <si>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</si>
  <si>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</si>
  <si>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</si>
  <si>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</si>
  <si>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</si>
  <si>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</si>
  <si>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</si>
  <si>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</si>
  <si>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</si>
  <si>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</si>
  <si>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</si>
  <si>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</si>
  <si>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</si>
  <si>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</si>
  <si>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</si>
  <si>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</si>
  <si>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</si>
  <si>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</si>
  <si>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</si>
  <si>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</si>
  <si>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</si>
  <si>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</si>
  <si>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</si>
  <si>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</si>
  <si>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</si>
  <si>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</si>
  <si>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</si>
  <si>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</si>
  <si>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</si>
  <si>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</si>
  <si>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</si>
  <si>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</si>
  <si>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</si>
  <si>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</si>
  <si>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</si>
  <si>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</si>
  <si>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</si>
  <si>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</si>
  <si>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</si>
  <si>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</si>
  <si>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</si>
  <si>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</si>
  <si>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</si>
  <si>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</si>
  <si>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</si>
  <si>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</si>
  <si>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</si>
  <si>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</si>
  <si>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</si>
  <si>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</si>
  <si>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</si>
  <si>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</si>
  <si>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</si>
  <si>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</si>
  <si>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</si>
  <si>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</si>
  <si>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</si>
  <si>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</si>
  <si>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</si>
  <si>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</si>
  <si>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</si>
  <si>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</si>
  <si>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</si>
  <si>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</si>
  <si>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</si>
  <si>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</si>
  <si>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</si>
  <si>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</si>
  <si>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</si>
  <si>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</si>
  <si>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</si>
  <si>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</si>
  <si>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</si>
  <si>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</si>
  <si>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</si>
  <si>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</si>
  <si>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</si>
  <si>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</si>
  <si>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</si>
  <si>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</si>
  <si>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</si>
  <si>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</si>
  <si>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</si>
  <si>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</si>
  <si>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</si>
  <si>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</si>
  <si>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</si>
  <si>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</si>
  <si>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</si>
  <si>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</si>
  <si>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</si>
  <si>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</si>
  <si>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</si>
  <si>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</si>
  <si>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</si>
  <si>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</si>
  <si>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</si>
  <si>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</si>
  <si>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</si>
  <si>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</si>
  <si>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</si>
  <si>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</si>
  <si>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</si>
  <si>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</si>
  <si>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</si>
  <si>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</si>
  <si>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</si>
  <si>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</si>
  <si>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</si>
  <si>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</si>
  <si>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</si>
  <si>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</si>
  <si>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</si>
  <si>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</si>
  <si>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</si>
  <si>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</si>
  <si>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</si>
  <si>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</si>
  <si>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</si>
  <si>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</si>
  <si>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</si>
  <si>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</si>
  <si>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</si>
  <si>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</si>
  <si>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</si>
  <si>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</si>
  <si>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</si>
  <si>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</si>
  <si>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</si>
  <si>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</si>
  <si>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</si>
  <si>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</si>
  <si>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</si>
  <si>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</si>
  <si>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</si>
  <si>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</si>
  <si>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</si>
  <si>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</si>
  <si>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</si>
  <si>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</si>
  <si>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</si>
  <si>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</si>
  <si>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</si>
  <si>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</si>
  <si>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</si>
  <si>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</si>
  <si>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</si>
  <si>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</si>
  <si>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</si>
  <si>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</si>
  <si>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</si>
  <si>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</si>
  <si>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</si>
  <si>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</si>
  <si>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</si>
  <si>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</si>
  <si>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</si>
  <si>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</si>
  <si>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</si>
  <si>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</si>
  <si>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</si>
  <si>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</si>
  <si>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</si>
  <si>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</si>
  <si>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</si>
  <si>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</si>
  <si>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</si>
  <si>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</si>
  <si>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</si>
  <si>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</si>
  <si>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</si>
  <si>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</si>
  <si>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</si>
  <si>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</si>
  <si>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</si>
  <si>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</si>
  <si>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</si>
  <si>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</si>
  <si>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</si>
  <si>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</si>
  <si>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</si>
  <si>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</si>
  <si>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</si>
  <si>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</si>
  <si>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</si>
  <si>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</si>
  <si>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</si>
  <si>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</si>
  <si>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</si>
  <si>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</si>
  <si>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</si>
  <si>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</si>
  <si>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</si>
  <si>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</si>
  <si>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</si>
  <si>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</si>
  <si>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</si>
  <si>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</si>
  <si>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</si>
  <si>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</si>
  <si>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</si>
  <si>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</si>
  <si>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</si>
  <si>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</si>
  <si>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</si>
  <si>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</si>
  <si>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</si>
  <si>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</si>
  <si>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</si>
  <si>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</si>
  <si>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</si>
  <si>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</si>
  <si>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</si>
  <si>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</si>
  <si>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</si>
  <si>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</si>
  <si>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</si>
  <si>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</si>
  <si>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</si>
  <si>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</si>
  <si>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</si>
  <si>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</si>
  <si>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</si>
  <si>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</si>
  <si>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</si>
  <si>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</si>
  <si>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</si>
  <si>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</si>
  <si>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</si>
  <si>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</si>
  <si>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</si>
  <si>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</si>
  <si>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</si>
  <si>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</si>
  <si>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</si>
  <si>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</si>
  <si>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</si>
  <si>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</si>
  <si>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</si>
  <si>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</si>
  <si>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</si>
  <si>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</si>
  <si>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</si>
  <si>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</si>
  <si>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</si>
  <si>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</si>
  <si>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</si>
  <si>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</si>
  <si>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</si>
  <si>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</si>
  <si>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</si>
  <si>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</si>
  <si>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</si>
  <si>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</si>
  <si>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</si>
  <si>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</si>
  <si>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</si>
  <si>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</si>
  <si>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</si>
  <si>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</si>
  <si>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</si>
  <si>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</si>
  <si>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</si>
  <si>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</si>
  <si>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</si>
  <si>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</si>
  <si>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</si>
  <si>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</si>
  <si>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</si>
  <si>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</si>
  <si>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</si>
  <si>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</si>
  <si>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</si>
  <si>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</si>
  <si>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</si>
  <si>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</si>
  <si>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</si>
  <si>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</si>
  <si>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</si>
  <si>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</si>
  <si>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</si>
  <si>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</si>
  <si>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</si>
  <si>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</si>
  <si>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</si>
  <si>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</si>
  <si>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</si>
  <si>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</si>
  <si>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</si>
  <si>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</si>
  <si>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</si>
  <si>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</si>
  <si>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</si>
  <si>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</si>
  <si>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</si>
  <si>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</si>
  <si>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</si>
  <si>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</si>
  <si>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</si>
  <si>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</si>
  <si>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</si>
  <si>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</si>
  <si>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</si>
  <si>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</si>
  <si>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</si>
  <si>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</si>
  <si>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</si>
  <si>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</si>
  <si>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</si>
  <si>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</si>
  <si>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</si>
  <si>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</si>
  <si>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</si>
  <si>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</si>
  <si>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</si>
  <si>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</si>
  <si>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</si>
  <si>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</si>
  <si>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</si>
  <si>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</si>
  <si>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</si>
  <si>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</si>
  <si>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</si>
  <si>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</si>
  <si>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</si>
  <si>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</si>
  <si>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</si>
  <si>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</si>
  <si>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</si>
  <si>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</si>
  <si>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</si>
  <si>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</si>
  <si>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</si>
  <si>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</si>
  <si>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</si>
  <si>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</si>
  <si>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</si>
  <si>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</si>
  <si>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</si>
  <si>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</si>
  <si>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</si>
  <si>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</si>
  <si>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</si>
  <si>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</si>
  <si>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</si>
  <si>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</si>
  <si>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</si>
  <si>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</si>
  <si>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</si>
  <si>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</si>
  <si>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</si>
  <si>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</si>
  <si>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</si>
  <si>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</si>
  <si>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</si>
  <si>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</si>
  <si>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</si>
  <si>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</si>
  <si>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</si>
  <si>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</si>
  <si>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</si>
  <si>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</si>
  <si>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</si>
  <si>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</si>
  <si>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</si>
  <si>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</si>
  <si>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</si>
  <si>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</si>
  <si>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</si>
  <si>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</si>
  <si>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</si>
  <si>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</si>
  <si>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</si>
  <si>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</si>
  <si>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</si>
  <si>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</si>
  <si>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</si>
  <si>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</si>
  <si>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</si>
  <si>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</si>
  <si>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</si>
  <si>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</si>
  <si>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</si>
  <si>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</si>
  <si>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</si>
  <si>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</si>
  <si>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</si>
  <si>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</si>
  <si>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</si>
  <si>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</si>
  <si>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</si>
  <si>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</si>
  <si>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</si>
  <si>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</si>
  <si>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</si>
  <si>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</si>
  <si>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</si>
  <si>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</si>
  <si>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</si>
  <si>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</si>
  <si>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</si>
  <si>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</si>
  <si>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</si>
  <si>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</si>
  <si>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</si>
  <si>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</si>
  <si>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</si>
  <si>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</si>
  <si>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</si>
  <si>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</si>
  <si>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</si>
  <si>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</si>
  <si>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</si>
  <si>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</si>
  <si>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</si>
  <si>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</si>
  <si>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</si>
  <si>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</si>
  <si>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</si>
  <si>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</si>
  <si>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</si>
  <si>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</si>
  <si>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</si>
  <si>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</si>
  <si>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</si>
  <si>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</si>
  <si>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</si>
  <si>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</si>
  <si>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</si>
  <si>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</si>
  <si>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</si>
  <si>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</si>
  <si>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</si>
  <si>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</si>
  <si>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</si>
  <si>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</si>
  <si>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</si>
  <si>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</si>
  <si>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</si>
  <si>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</si>
  <si>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</si>
  <si>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</si>
  <si>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</si>
  <si>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</si>
  <si>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</si>
  <si>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</si>
  <si>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</si>
  <si>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</si>
  <si>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</si>
  <si>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</si>
  <si>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</si>
  <si>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</si>
  <si>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</si>
  <si>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</si>
  <si>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</si>
  <si>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</si>
  <si>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</si>
  <si>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</si>
  <si>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</si>
  <si>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</si>
  <si>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</si>
  <si>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</si>
  <si>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</si>
  <si>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</si>
  <si>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</si>
  <si>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</si>
  <si>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</si>
  <si>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</si>
  <si>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</si>
  <si>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</si>
  <si>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</si>
  <si>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</si>
  <si>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</si>
  <si>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</si>
  <si>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</si>
  <si>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</si>
  <si>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</si>
  <si>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</si>
  <si>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</si>
  <si>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</si>
  <si>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</si>
  <si>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</si>
  <si>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</si>
  <si>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</si>
  <si>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</si>
  <si>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</si>
  <si>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</si>
  <si>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</si>
  <si>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</si>
  <si>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</si>
  <si>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</si>
  <si>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</si>
  <si>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</si>
  <si>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</si>
  <si>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</si>
  <si>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</si>
  <si>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</si>
  <si>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</si>
  <si>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</si>
  <si>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</si>
  <si>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</si>
  <si>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</si>
  <si>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</si>
  <si>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</si>
  <si>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</si>
  <si>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</si>
  <si>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</si>
  <si>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</si>
  <si>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</si>
  <si>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</si>
  <si>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</si>
  <si>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</si>
  <si>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</si>
  <si>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</si>
  <si>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</si>
  <si>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</si>
  <si>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</si>
  <si>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</si>
  <si>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</si>
  <si>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</si>
  <si>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</si>
  <si>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</si>
  <si>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</si>
  <si>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</si>
  <si>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</si>
  <si>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</si>
  <si>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</si>
  <si>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</si>
  <si>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</si>
  <si>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</si>
  <si>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</si>
  <si>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</si>
  <si>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</si>
  <si>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</si>
  <si>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</si>
  <si>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</si>
  <si>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</si>
  <si>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</si>
  <si>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</si>
  <si>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</si>
  <si>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</si>
  <si>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</si>
  <si>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</si>
  <si>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</si>
  <si>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</si>
  <si>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</si>
  <si>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</si>
  <si>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</si>
  <si>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</si>
  <si>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</si>
  <si>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</si>
  <si>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</si>
  <si>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</si>
  <si>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</si>
  <si>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</si>
  <si>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</si>
  <si>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</si>
  <si>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</si>
  <si>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</si>
  <si>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</si>
  <si>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</si>
  <si>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</si>
  <si>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</si>
  <si>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</si>
  <si>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</si>
  <si>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</si>
  <si>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</si>
  <si>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</si>
  <si>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</si>
  <si>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</si>
  <si>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</si>
  <si>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</si>
  <si>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</si>
  <si>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</si>
  <si>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</si>
  <si>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</si>
  <si>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</si>
  <si>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</si>
  <si>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</si>
  <si>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</si>
  <si>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</si>
  <si>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</si>
  <si>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</si>
  <si>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</si>
  <si>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</si>
  <si>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</si>
  <si>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</si>
  <si>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</si>
  <si>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</si>
  <si>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</si>
  <si>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</si>
  <si>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</si>
  <si>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</si>
  <si>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</si>
  <si>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</si>
  <si>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</si>
  <si>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</si>
  <si>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</si>
  <si>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</si>
  <si>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</si>
  <si>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</si>
  <si>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</si>
  <si>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</si>
  <si>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</si>
  <si>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</si>
  <si>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</si>
  <si>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</si>
  <si>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</si>
  <si>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</si>
  <si>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</si>
  <si>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</si>
  <si>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</si>
  <si>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</si>
  <si>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</si>
  <si>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</si>
  <si>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</si>
  <si>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</si>
  <si>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</si>
  <si>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</si>
  <si>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</si>
  <si>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</si>
  <si>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</si>
  <si>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</si>
  <si>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</si>
  <si>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</si>
  <si>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</si>
  <si>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</si>
  <si>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</si>
  <si>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</si>
  <si>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</si>
  <si>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</si>
  <si>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</si>
  <si>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</si>
  <si>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</si>
  <si>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</si>
  <si>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</si>
  <si>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</si>
  <si>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</si>
  <si>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</si>
  <si>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</si>
  <si>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</si>
  <si>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</si>
  <si>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</si>
  <si>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</si>
  <si>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</si>
  <si>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</si>
  <si>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</si>
  <si>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</si>
  <si>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</si>
  <si>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</si>
  <si>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</si>
  <si>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</si>
  <si>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</si>
  <si>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</si>
  <si>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</si>
  <si>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</si>
  <si>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</si>
  <si>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</si>
  <si>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</si>
  <si>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</si>
  <si>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</si>
  <si>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</si>
  <si>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</si>
  <si>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</si>
  <si>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</si>
  <si>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</si>
  <si>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</si>
  <si>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</si>
  <si>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</si>
  <si>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</si>
  <si>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</si>
  <si>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</si>
  <si>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</si>
  <si>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</si>
  <si>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</si>
  <si>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</si>
  <si>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</si>
  <si>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</si>
  <si>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</si>
  <si>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</si>
  <si>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</si>
  <si>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</si>
  <si>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</si>
  <si>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</si>
  <si>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</si>
  <si>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</si>
  <si>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</si>
  <si>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</si>
  <si>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</si>
  <si>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</si>
  <si>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</si>
  <si>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</si>
  <si>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</si>
  <si>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</si>
  <si>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</si>
  <si>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</si>
  <si>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</si>
  <si>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</si>
  <si>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</si>
  <si>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</si>
  <si>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</si>
  <si>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</si>
  <si>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</si>
  <si>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</si>
  <si>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</si>
  <si>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</si>
  <si>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</si>
  <si>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</si>
  <si>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</si>
  <si>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</si>
  <si>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</si>
  <si>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</si>
  <si>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</si>
  <si>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</si>
  <si>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</si>
  <si>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</si>
  <si>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</si>
  <si>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</si>
  <si>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</si>
  <si>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</si>
  <si>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</si>
  <si>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</si>
  <si>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</si>
  <si>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</si>
  <si>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</si>
  <si>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</si>
  <si>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</si>
  <si>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</si>
  <si>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</si>
  <si>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</si>
  <si>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</si>
  <si>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</si>
  <si>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</si>
  <si>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</si>
  <si>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</si>
  <si>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</si>
  <si>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</si>
  <si>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</si>
  <si>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</si>
  <si>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</si>
  <si>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</si>
  <si>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</si>
  <si>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</si>
  <si>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</si>
  <si>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</si>
  <si>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</si>
  <si>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</si>
  <si>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</si>
  <si>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</si>
  <si>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</si>
  <si>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</si>
  <si>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</si>
  <si>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</si>
  <si>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</si>
  <si>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</si>
  <si>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</si>
  <si>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</si>
  <si>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</si>
  <si>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</si>
  <si>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</si>
  <si>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</si>
  <si>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</si>
  <si>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</si>
  <si>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</si>
  <si>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</si>
  <si>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</si>
  <si>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</si>
  <si>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</si>
  <si>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</si>
  <si>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</si>
  <si>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</si>
  <si>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</si>
  <si>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</si>
  <si>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</si>
  <si>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</si>
  <si>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</si>
  <si>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</si>
  <si>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</si>
  <si>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</si>
  <si>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</si>
  <si>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</si>
  <si>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</si>
  <si>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</si>
  <si>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</si>
  <si>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</si>
  <si>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</si>
  <si>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</si>
  <si>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</si>
  <si>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</si>
  <si>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</si>
  <si>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</si>
  <si>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</si>
  <si>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</si>
  <si>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</si>
  <si>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</si>
  <si>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</si>
  <si>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</si>
  <si>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</si>
  <si>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</si>
  <si>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</si>
  <si>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</si>
  <si>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</si>
  <si>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</si>
  <si>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</si>
  <si>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</si>
  <si>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</si>
  <si>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</si>
  <si>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</si>
  <si>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</si>
  <si>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</si>
  <si>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</si>
  <si>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</si>
  <si>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</si>
  <si>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</si>
  <si>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</si>
  <si>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</si>
  <si>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</si>
  <si>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</si>
  <si>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</si>
  <si>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</si>
  <si>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</si>
  <si>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</si>
  <si>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</si>
  <si>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</si>
  <si>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</si>
  <si>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</si>
  <si>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</si>
  <si>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</si>
  <si>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</si>
  <si>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</si>
  <si>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</si>
  <si>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</si>
  <si>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</si>
  <si>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</si>
  <si>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</si>
  <si>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</si>
  <si>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</si>
  <si>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</si>
  <si>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</si>
  <si>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</si>
  <si>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</si>
  <si>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</si>
  <si>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</si>
  <si>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</si>
  <si>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</si>
  <si>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</si>
  <si>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</si>
  <si>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</si>
  <si>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</si>
  <si>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</si>
  <si>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</si>
  <si>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</si>
  <si>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</si>
  <si>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</si>
  <si>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</si>
  <si>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</si>
  <si>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</si>
  <si>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</si>
  <si>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</si>
  <si>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</si>
  <si>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</si>
  <si>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</si>
  <si>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</si>
  <si>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</si>
  <si>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</si>
  <si>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</si>
  <si>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</si>
  <si>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</si>
  <si>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</si>
  <si>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</si>
  <si>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</si>
  <si>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</si>
  <si>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</si>
  <si>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</si>
  <si>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</si>
  <si>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</si>
  <si>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</si>
  <si>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</si>
  <si>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</si>
  <si>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</si>
  <si>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</si>
  <si>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</si>
  <si>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</si>
  <si>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</si>
  <si>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</si>
  <si>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</si>
  <si>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</si>
  <si>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</si>
  <si>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</si>
  <si>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</si>
  <si>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</si>
  <si>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</si>
  <si>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</si>
  <si>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</si>
  <si>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</si>
  <si>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</si>
  <si>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</si>
  <si>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</si>
  <si>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</si>
  <si>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</si>
  <si>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</si>
  <si>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</si>
  <si>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</si>
  <si>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</si>
  <si>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</si>
  <si>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</si>
  <si>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</si>
  <si>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</si>
  <si>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</si>
  <si>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</si>
  <si>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</si>
  <si>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</si>
  <si>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</si>
  <si>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</si>
  <si>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</si>
  <si>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</si>
  <si>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</si>
  <si>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</si>
  <si>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</si>
  <si>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</si>
  <si>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</si>
  <si>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</si>
  <si>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</si>
  <si>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</si>
  <si>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</si>
  <si>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</si>
  <si>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</si>
  <si>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</si>
  <si>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</si>
  <si>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</si>
  <si>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</si>
  <si>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</si>
  <si>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</si>
  <si>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</si>
  <si>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</si>
  <si>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</si>
  <si>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</si>
  <si>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</si>
  <si>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</si>
  <si>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</si>
  <si>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</si>
  <si>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</si>
  <si>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</si>
  <si>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</si>
  <si>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</si>
  <si>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</si>
  <si>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</si>
  <si>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</si>
  <si>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</si>
  <si>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</si>
  <si>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</si>
  <si>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</si>
  <si>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</si>
  <si>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</si>
  <si>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</si>
  <si>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</si>
  <si>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</si>
  <si>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</si>
  <si>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</si>
  <si>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</si>
  <si>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</si>
  <si>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</si>
  <si>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</si>
  <si>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</si>
  <si>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</si>
  <si>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</si>
  <si>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</si>
  <si>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</si>
  <si>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</si>
  <si>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</si>
  <si>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</si>
  <si>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</si>
  <si>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</si>
  <si>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</si>
  <si>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</si>
  <si>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</si>
  <si>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</si>
  <si>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</si>
  <si>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</si>
  <si>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</si>
  <si>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</si>
  <si>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</si>
  <si>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</si>
  <si>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</si>
  <si>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</si>
  <si>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</si>
  <si>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</si>
  <si>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</si>
  <si>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</si>
  <si>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</si>
  <si>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</si>
  <si>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</si>
  <si>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</si>
  <si>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</si>
  <si>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</si>
  <si>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</si>
  <si>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</si>
  <si>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</si>
  <si>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</si>
  <si>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</si>
  <si>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</si>
  <si>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</si>
  <si>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</si>
  <si>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</si>
  <si>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</si>
  <si>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</si>
  <si>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</si>
  <si>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</si>
  <si>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</si>
  <si>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</si>
  <si>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</si>
  <si>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</si>
  <si>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</si>
  <si>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</si>
  <si>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</si>
  <si>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</si>
  <si>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</si>
  <si>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</si>
  <si>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</si>
  <si>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</si>
  <si>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</si>
  <si>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</si>
  <si>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</si>
  <si>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</si>
  <si>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</si>
  <si>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</si>
  <si>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</si>
  <si>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</si>
  <si>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</si>
  <si>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</si>
  <si>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</si>
  <si>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</si>
  <si>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</si>
  <si>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</si>
  <si>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</si>
  <si>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</si>
  <si>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</si>
  <si>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</si>
  <si>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</si>
  <si>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</si>
  <si>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</si>
  <si>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</si>
  <si>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</si>
  <si>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</si>
  <si>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</si>
  <si>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</si>
  <si>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</si>
  <si>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</si>
  <si>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</si>
  <si>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</si>
  <si>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</si>
  <si>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</si>
  <si>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</si>
  <si>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</si>
  <si>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</si>
  <si>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</si>
  <si>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</si>
  <si>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</si>
  <si>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</si>
  <si>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</si>
  <si>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</si>
  <si>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</si>
  <si>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</si>
  <si>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</si>
  <si>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</si>
  <si>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</si>
  <si>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</si>
  <si>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</si>
  <si>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</si>
  <si>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</si>
  <si>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</si>
  <si>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</si>
  <si>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</si>
  <si>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</si>
  <si>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</si>
  <si>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</si>
  <si>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</si>
  <si>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</si>
  <si>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</si>
  <si>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</si>
  <si>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</si>
  <si>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</si>
  <si>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</si>
  <si>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</si>
  <si>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</si>
  <si>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</si>
  <si>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</si>
  <si>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</si>
  <si>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</si>
  <si>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</si>
  <si>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</si>
  <si>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</si>
  <si>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</si>
  <si>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</si>
  <si>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</si>
  <si>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</si>
  <si>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</si>
  <si>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</si>
  <si>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</si>
  <si>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</si>
  <si>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</si>
  <si>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</si>
  <si>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</si>
  <si>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</si>
  <si>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</si>
  <si>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</si>
  <si>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</si>
  <si>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</si>
  <si>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</si>
  <si>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</si>
  <si>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</si>
  <si>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</si>
  <si>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</si>
  <si>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</si>
  <si>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</si>
  <si>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</si>
  <si>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</si>
  <si>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</si>
  <si>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</si>
  <si>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</si>
  <si>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</si>
  <si>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</si>
  <si>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</si>
  <si>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</si>
  <si>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</si>
  <si>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</si>
  <si>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</si>
  <si>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</si>
  <si>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</si>
  <si>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</si>
  <si>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</si>
  <si>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</si>
  <si>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</si>
  <si>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</si>
  <si>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</si>
  <si>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</si>
  <si>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</si>
  <si>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</si>
  <si>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</si>
  <si>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</si>
  <si>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</si>
  <si>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</si>
  <si>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</si>
  <si>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</si>
  <si>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</si>
  <si>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</si>
  <si>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</si>
  <si>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</si>
  <si>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</si>
  <si>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</si>
  <si>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</si>
  <si>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</si>
  <si>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</si>
  <si>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</si>
  <si>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</si>
  <si>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</si>
  <si>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</si>
  <si>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</si>
  <si>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</si>
  <si>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</si>
  <si>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</si>
  <si>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</si>
  <si>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</si>
  <si>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</si>
  <si>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</si>
  <si>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</si>
  <si>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</si>
  <si>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</si>
  <si>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</si>
  <si>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</si>
  <si>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</si>
  <si>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</si>
  <si>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</si>
  <si>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</si>
  <si>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</si>
  <si>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</si>
  <si>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</si>
  <si>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</si>
  <si>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</si>
  <si>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</si>
  <si>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</si>
  <si>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</si>
  <si>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</si>
  <si>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</si>
  <si>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</si>
  <si>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</si>
  <si>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</si>
  <si>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</si>
  <si>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</si>
  <si>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</si>
  <si>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</si>
  <si>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</si>
  <si>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</si>
  <si>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</si>
  <si>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</si>
  <si>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</si>
  <si>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</si>
  <si>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</si>
  <si>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</si>
  <si>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</si>
  <si>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</si>
  <si>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</si>
  <si>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</si>
  <si>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</si>
  <si>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</si>
  <si>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</si>
  <si>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</si>
  <si>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</si>
  <si>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</si>
  <si>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</si>
  <si>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</si>
  <si>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</si>
  <si>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</si>
  <si>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</si>
  <si>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</si>
  <si>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</si>
  <si>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</si>
  <si>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</si>
  <si>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</si>
  <si>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</si>
  <si>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</si>
  <si>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</si>
  <si>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</si>
  <si>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</si>
  <si>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</si>
  <si>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</si>
  <si>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</si>
  <si>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</si>
  <si>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</si>
  <si>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</si>
  <si>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</si>
  <si>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</si>
  <si>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</si>
  <si>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</si>
  <si>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</si>
  <si>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</si>
  <si>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</si>
  <si>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</si>
  <si>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</si>
  <si>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</si>
  <si>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</si>
  <si>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</si>
  <si>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</si>
  <si>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</si>
  <si>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</si>
  <si>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</si>
  <si>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</si>
  <si>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</si>
  <si>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</si>
  <si>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</si>
  <si>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</si>
  <si>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</si>
  <si>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</si>
  <si>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</si>
  <si>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</si>
  <si>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</si>
  <si>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</si>
  <si>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</si>
  <si>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</si>
  <si>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</si>
  <si>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</si>
  <si>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</si>
  <si>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</si>
  <si>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</si>
  <si>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</si>
  <si>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</si>
  <si>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</si>
  <si>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</si>
  <si>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</si>
  <si>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</si>
  <si>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</si>
  <si>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</si>
  <si>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</si>
  <si>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</si>
  <si>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</si>
  <si>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</si>
  <si>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</si>
  <si>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</si>
  <si>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</si>
  <si>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</si>
  <si>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</si>
  <si>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</si>
  <si>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</si>
  <si>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</si>
  <si>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</si>
  <si>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</si>
  <si>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</si>
  <si>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</si>
  <si>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</si>
  <si>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</si>
  <si>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</si>
  <si>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</si>
  <si>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</si>
  <si>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</si>
  <si>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</si>
  <si>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</si>
  <si>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</si>
  <si>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</si>
  <si>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</si>
  <si>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</si>
  <si>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</si>
  <si>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</si>
  <si>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</si>
  <si>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</si>
  <si>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</si>
  <si>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</si>
  <si>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</si>
  <si>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</si>
  <si>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</si>
  <si>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</si>
  <si>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</si>
  <si>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</si>
  <si>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</si>
  <si>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</si>
  <si>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</si>
  <si>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</si>
  <si>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</si>
  <si>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</si>
  <si>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</si>
  <si>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</si>
  <si>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</si>
  <si>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</si>
  <si>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</si>
  <si>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</si>
  <si>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</si>
  <si>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</si>
  <si>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</si>
  <si>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</si>
  <si>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</si>
  <si>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</si>
  <si>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</si>
  <si>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</si>
  <si>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</si>
  <si>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</si>
  <si>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</si>
  <si>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</si>
  <si>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</si>
  <si>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</si>
  <si>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</si>
  <si>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</si>
  <si>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</si>
  <si>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</si>
  <si>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</si>
  <si>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</si>
  <si>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</si>
  <si>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</si>
  <si>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</si>
  <si>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</si>
  <si>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</si>
  <si>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</si>
  <si>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</si>
  <si>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</si>
  <si>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</si>
  <si>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</si>
  <si>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</si>
  <si>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</si>
  <si>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</si>
  <si>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</si>
  <si>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</si>
  <si>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</si>
  <si>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</si>
  <si>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</si>
  <si>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</si>
  <si>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</si>
  <si>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</si>
  <si>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</si>
  <si>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</si>
  <si>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</si>
  <si>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</si>
  <si>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</si>
  <si>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</si>
  <si>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</si>
  <si>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</si>
  <si>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</si>
  <si>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</si>
  <si>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</si>
  <si>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</si>
  <si>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</si>
  <si>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</si>
  <si>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</si>
  <si>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</si>
  <si>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</si>
  <si>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</si>
  <si>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</si>
  <si>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</si>
  <si>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</si>
  <si>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</si>
  <si>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</si>
  <si>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</si>
  <si>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</si>
  <si>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</si>
  <si>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</si>
  <si>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</si>
  <si>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</si>
  <si>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</si>
  <si>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</si>
  <si>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</si>
  <si>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</si>
  <si>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</si>
  <si>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</si>
  <si>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</si>
  <si>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</si>
  <si>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</si>
  <si>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</si>
  <si>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</si>
  <si>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</si>
  <si>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</si>
  <si>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</si>
  <si>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</si>
  <si>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</si>
  <si>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</si>
  <si>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</si>
  <si>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</si>
  <si>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</si>
  <si>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</si>
  <si>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</si>
  <si>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</si>
  <si>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</si>
  <si>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</si>
  <si>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</si>
  <si>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</si>
  <si>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</si>
  <si>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</si>
  <si>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</si>
  <si>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</si>
  <si>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</si>
  <si>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</si>
  <si>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</si>
  <si>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</si>
  <si>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</si>
  <si>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</si>
  <si>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</si>
  <si>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</si>
  <si>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</si>
  <si>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</si>
  <si>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</si>
  <si>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</si>
  <si>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</si>
  <si>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</si>
  <si>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</si>
  <si>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</si>
  <si>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</si>
  <si>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</si>
  <si>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</si>
  <si>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</si>
  <si>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</si>
  <si>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</si>
  <si>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</si>
  <si>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</si>
  <si>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</si>
  <si>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</si>
  <si>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</si>
  <si>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</si>
  <si>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</si>
  <si>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</si>
  <si>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</si>
  <si>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</si>
  <si>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</si>
  <si>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</si>
  <si>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</si>
  <si>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</si>
  <si>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</si>
  <si>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</si>
  <si>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</si>
  <si>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</si>
  <si>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</si>
  <si>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</si>
  <si>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</si>
  <si>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</si>
  <si>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</si>
  <si>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</si>
  <si>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</si>
  <si>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</si>
  <si>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</si>
  <si>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</si>
  <si>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</si>
  <si>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</si>
  <si>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</si>
  <si>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</si>
  <si>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</si>
  <si>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</si>
  <si>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</si>
  <si>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</si>
  <si>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</si>
  <si>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</si>
  <si>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</si>
  <si>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</si>
  <si>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</si>
  <si>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</si>
  <si>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</si>
  <si>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</si>
  <si>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</si>
  <si>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</si>
  <si>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</si>
  <si>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</si>
  <si>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</si>
  <si>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</si>
  <si>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</si>
  <si>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</si>
  <si>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</si>
  <si>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</si>
  <si>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</si>
  <si>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</si>
  <si>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</si>
  <si>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</si>
  <si>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</si>
  <si>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</si>
  <si>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</si>
  <si>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</si>
  <si>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</si>
  <si>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</si>
  <si>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</si>
  <si>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</si>
  <si>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</si>
  <si>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</si>
  <si>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</si>
  <si>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</si>
  <si>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</si>
  <si>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</si>
  <si>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</si>
  <si>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</si>
  <si>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</si>
  <si>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</si>
  <si>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</si>
  <si>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</si>
  <si>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</si>
  <si>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</si>
  <si>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</si>
  <si>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</si>
  <si>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</si>
  <si>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</si>
  <si>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</si>
  <si>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</si>
  <si>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</si>
  <si>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</si>
  <si>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</si>
  <si>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</si>
  <si>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</si>
  <si>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</si>
  <si>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</si>
  <si>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</si>
  <si>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</si>
  <si>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</si>
  <si>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</si>
  <si>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</si>
  <si>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</si>
  <si>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</si>
  <si>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</si>
  <si>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</si>
  <si>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</si>
  <si>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</si>
  <si>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</si>
  <si>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</si>
  <si>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</si>
  <si>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</si>
  <si>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</si>
  <si>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</si>
  <si>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</si>
  <si>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</si>
  <si>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</si>
  <si>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</si>
  <si>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</si>
  <si>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</si>
  <si>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</si>
  <si>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</si>
  <si>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</si>
  <si>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</si>
  <si>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</si>
  <si>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</si>
  <si>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</si>
  <si>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</si>
  <si>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</si>
  <si>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</si>
  <si>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</si>
  <si>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</si>
  <si>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</si>
  <si>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</si>
  <si>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</si>
  <si>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</si>
  <si>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</si>
  <si>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</si>
  <si>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</si>
  <si>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</si>
  <si>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</si>
  <si>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</si>
  <si>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</si>
  <si>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</si>
  <si>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</si>
  <si>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</si>
  <si>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</si>
  <si>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</si>
  <si>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</si>
  <si>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</si>
  <si>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</si>
  <si>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</si>
  <si>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</si>
  <si>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</si>
  <si>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</si>
  <si>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</si>
  <si>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</si>
  <si>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</si>
  <si>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</si>
  <si>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</si>
  <si>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</si>
  <si>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</si>
  <si>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</si>
  <si>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</si>
  <si>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</si>
  <si>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</si>
  <si>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</si>
  <si>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</si>
  <si>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</si>
  <si>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</si>
  <si>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</si>
  <si>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</si>
  <si>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</si>
  <si>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</si>
  <si>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</si>
  <si>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</si>
  <si>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</si>
  <si>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</si>
  <si>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</si>
  <si>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</si>
  <si>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</si>
  <si>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</si>
  <si>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</si>
  <si>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</si>
  <si>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</si>
  <si>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</si>
  <si>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</si>
  <si>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</si>
  <si>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</si>
  <si>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</si>
  <si>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</si>
  <si>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</si>
  <si>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</si>
  <si>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</si>
  <si>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</si>
  <si>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</si>
  <si>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</si>
  <si>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</si>
  <si>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</si>
  <si>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</si>
  <si>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</si>
  <si>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</si>
  <si>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</si>
  <si>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</si>
  <si>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</si>
  <si>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</si>
  <si>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</si>
  <si>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</si>
  <si>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</si>
  <si>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</si>
  <si>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</si>
  <si>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</si>
  <si>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</si>
  <si>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</si>
  <si>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</si>
  <si>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</si>
  <si>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</si>
  <si>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</si>
  <si>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</si>
  <si>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</si>
  <si>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</si>
  <si>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</si>
  <si>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</si>
  <si>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</si>
  <si>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</si>
  <si>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</si>
  <si>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</si>
  <si>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</si>
  <si>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</si>
  <si>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</si>
  <si>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</si>
  <si>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</si>
  <si>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</si>
  <si>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</si>
  <si>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</si>
  <si>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</si>
  <si>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</si>
  <si>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</si>
  <si>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</si>
  <si>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</si>
  <si>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</si>
  <si>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</si>
  <si>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</si>
  <si>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</si>
  <si>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</si>
  <si>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</si>
  <si>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</si>
  <si>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</si>
  <si>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</si>
  <si>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</si>
  <si>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</si>
  <si>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</si>
  <si>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</si>
  <si>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</si>
  <si>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</si>
  <si>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</si>
  <si>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</si>
  <si>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</si>
  <si>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</si>
  <si>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</si>
  <si>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</si>
  <si>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</si>
  <si>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</si>
  <si>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</si>
  <si>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</si>
  <si>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</si>
  <si>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</si>
  <si>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</si>
  <si>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</si>
  <si>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</si>
  <si>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</si>
  <si>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</si>
  <si>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</si>
  <si>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</si>
  <si>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</si>
  <si>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</si>
  <si>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</si>
  <si>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</si>
  <si>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</si>
  <si>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</si>
  <si>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</si>
  <si>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</si>
  <si>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</si>
  <si>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</si>
  <si>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</si>
  <si>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</si>
  <si>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</si>
  <si>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</si>
  <si>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</si>
  <si>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</si>
  <si>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</si>
  <si>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</si>
  <si>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</si>
  <si>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</si>
  <si>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</si>
  <si>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</si>
  <si>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</si>
  <si>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</si>
  <si>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</si>
  <si>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</si>
  <si>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</si>
  <si>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</si>
  <si>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</si>
  <si>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</si>
  <si>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</si>
  <si>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</si>
  <si>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</si>
  <si>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</si>
  <si>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</si>
  <si>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</si>
  <si>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</si>
  <si>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</si>
  <si>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</si>
  <si>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</si>
  <si>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</si>
  <si>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</si>
  <si>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</si>
  <si>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</si>
  <si>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</si>
  <si>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</si>
  <si>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</si>
  <si>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</si>
  <si>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</si>
  <si>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</si>
  <si>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</si>
  <si>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</si>
  <si>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</si>
  <si>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</si>
  <si>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</si>
  <si>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</si>
  <si>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</si>
  <si>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</si>
  <si>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</si>
  <si>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</si>
  <si>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</si>
  <si>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</si>
  <si>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</si>
  <si>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</si>
  <si>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</si>
  <si>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</si>
  <si>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</si>
  <si>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</si>
  <si>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</si>
  <si>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</si>
  <si>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</si>
  <si>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</si>
  <si>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</si>
  <si>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</si>
  <si>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</si>
  <si>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</si>
  <si>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</si>
  <si>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</si>
  <si>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</si>
  <si>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</si>
  <si>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</si>
  <si>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</si>
  <si>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</si>
  <si>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</si>
  <si>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</si>
  <si>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</si>
  <si>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</si>
  <si>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</si>
  <si>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</si>
  <si>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</si>
  <si>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</si>
  <si>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</si>
  <si>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</si>
  <si>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</si>
  <si>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</si>
  <si>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</si>
  <si>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</si>
  <si>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</si>
  <si>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</si>
  <si>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</si>
  <si>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</si>
  <si>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</si>
  <si>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</si>
  <si>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</si>
  <si>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</si>
  <si>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</si>
  <si>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</si>
  <si>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</si>
  <si>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</si>
  <si>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</si>
  <si>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</si>
  <si>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</si>
  <si>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</si>
  <si>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</si>
  <si>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</si>
  <si>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</si>
  <si>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</si>
  <si>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</si>
  <si>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</si>
  <si>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</si>
  <si>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</si>
  <si>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</si>
  <si>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</si>
  <si>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</si>
  <si>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</si>
  <si>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</si>
  <si>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</si>
  <si>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</si>
  <si>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</si>
  <si>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</si>
  <si>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</si>
  <si>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</si>
  <si>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</si>
  <si>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</si>
  <si>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</si>
  <si>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</si>
  <si>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</si>
  <si>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</si>
  <si>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</si>
  <si>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</si>
  <si>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</si>
  <si>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</si>
  <si>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</si>
  <si>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</si>
  <si>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</si>
  <si>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</si>
  <si>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</si>
  <si>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</si>
  <si>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</si>
  <si>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</si>
  <si>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</si>
  <si>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</si>
  <si>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</si>
  <si>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</si>
  <si>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</si>
  <si>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</si>
  <si>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</si>
  <si>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</si>
  <si>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</si>
  <si>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</si>
  <si>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</si>
  <si>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</si>
  <si>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</si>
  <si>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</si>
  <si>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</si>
  <si>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</si>
  <si>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</si>
  <si>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</si>
  <si>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</si>
  <si>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</si>
  <si>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</si>
  <si>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</si>
  <si>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</si>
  <si>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</si>
  <si>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</si>
  <si>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</si>
  <si>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</si>
  <si>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</si>
  <si>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</si>
  <si>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</si>
  <si>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</si>
  <si>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</si>
  <si>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</si>
  <si>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</si>
  <si>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</si>
  <si>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</si>
  <si>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</si>
  <si>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</si>
  <si>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</si>
  <si>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</si>
  <si>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</si>
  <si>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</si>
  <si>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</si>
  <si>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</si>
  <si>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</si>
  <si>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</si>
  <si>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</si>
  <si>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</si>
  <si>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</si>
  <si>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</si>
  <si>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</si>
  <si>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</si>
  <si>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</si>
  <si>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</si>
  <si>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</si>
  <si>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</si>
  <si>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</si>
  <si>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</si>
  <si>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</si>
  <si>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</si>
  <si>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</si>
  <si>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</si>
  <si>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</si>
  <si>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</si>
  <si>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</si>
  <si>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</si>
  <si>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</si>
  <si>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</si>
  <si>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</si>
  <si>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</si>
  <si>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</si>
  <si>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</si>
  <si>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</si>
  <si>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</si>
  <si>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</si>
  <si>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</si>
  <si>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</si>
  <si>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</si>
  <si>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</si>
  <si>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</si>
  <si>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</si>
  <si>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</si>
  <si>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</si>
  <si>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</si>
  <si>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</si>
  <si>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</si>
  <si>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</si>
  <si>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</si>
  <si>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</si>
  <si>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</si>
  <si>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</si>
  <si>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</si>
  <si>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</si>
  <si>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</si>
  <si>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</si>
  <si>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</si>
  <si>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</si>
  <si>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</si>
  <si>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</si>
  <si>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</si>
  <si>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</si>
  <si>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</si>
  <si>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</si>
  <si>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</si>
  <si>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</si>
  <si>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</si>
  <si>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</si>
  <si>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</si>
  <si>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</si>
  <si>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</si>
  <si>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</si>
  <si>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</si>
  <si>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</si>
  <si>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</si>
  <si>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</si>
  <si>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</si>
  <si>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</si>
  <si>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</si>
  <si>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</si>
  <si>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</si>
  <si>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</si>
  <si>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</si>
  <si>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</si>
  <si>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</si>
  <si>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</si>
  <si>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</si>
  <si>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</si>
  <si>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</si>
  <si>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</si>
  <si>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</si>
  <si>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</si>
  <si>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</si>
  <si>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</si>
  <si>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</si>
  <si>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</si>
  <si>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</si>
  <si>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</si>
  <si>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</si>
  <si>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</si>
  <si>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</si>
  <si>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</si>
  <si>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</si>
  <si>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</si>
  <si>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</si>
  <si>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</si>
  <si>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</si>
  <si>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</si>
  <si>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</si>
  <si>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</si>
  <si>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</si>
  <si>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</si>
  <si>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</si>
  <si>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</si>
  <si>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</si>
  <si>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</si>
  <si>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</si>
  <si>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</si>
  <si>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</si>
  <si>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</si>
  <si>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</si>
  <si>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</si>
  <si>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</si>
  <si>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</si>
  <si>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</si>
  <si>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</si>
  <si>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</si>
  <si>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</si>
  <si>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</si>
  <si>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</si>
  <si>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</si>
  <si>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</si>
  <si>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</si>
  <si>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</si>
  <si>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</si>
  <si>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</si>
  <si>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</si>
  <si>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</si>
  <si>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</si>
  <si>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</si>
  <si>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</si>
  <si>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</si>
  <si>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</si>
  <si>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</si>
  <si>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</si>
  <si>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</si>
  <si>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</si>
  <si>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</si>
  <si>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</si>
  <si>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</si>
  <si>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</si>
  <si>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</si>
  <si>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</si>
  <si>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</si>
  <si>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</si>
  <si>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</si>
  <si>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</si>
  <si>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</si>
  <si>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</si>
  <si>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</si>
  <si>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</si>
  <si>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</si>
  <si>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</si>
  <si>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</si>
  <si>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</si>
  <si>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</si>
  <si>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</si>
  <si>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</si>
  <si>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</si>
  <si>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</si>
  <si>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</si>
  <si>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</si>
  <si>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</si>
  <si>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</si>
  <si>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</si>
  <si>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</si>
  <si>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</si>
  <si>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</si>
  <si>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</si>
  <si>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</si>
  <si>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</si>
  <si>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</si>
  <si>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</si>
  <si>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</si>
  <si>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</si>
  <si>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</si>
  <si>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</si>
  <si>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</si>
  <si>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</si>
  <si>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</si>
  <si>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</si>
  <si>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</si>
  <si>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</si>
  <si>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</si>
  <si>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</si>
  <si>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</si>
  <si>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</si>
  <si>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</si>
  <si>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</si>
  <si>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</si>
  <si>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</si>
  <si>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</si>
  <si>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</si>
  <si>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</si>
  <si>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</si>
  <si>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</si>
  <si>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</si>
  <si>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</si>
  <si>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</si>
  <si>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</si>
  <si>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</si>
  <si>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</si>
  <si>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</si>
  <si>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</si>
  <si>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</si>
  <si>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</si>
  <si>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</si>
  <si>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</si>
  <si>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</si>
  <si>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</si>
  <si>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</si>
  <si>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</si>
  <si>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</si>
  <si>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</si>
  <si>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</si>
  <si>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</si>
  <si>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</si>
  <si>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</si>
  <si>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</si>
  <si>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</si>
  <si>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</si>
  <si>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</si>
  <si>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</si>
  <si>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</si>
  <si>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</si>
  <si>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</si>
  <si>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</si>
  <si>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</si>
  <si>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</si>
  <si>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</si>
  <si>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</si>
  <si>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</si>
  <si>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</si>
  <si>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</si>
  <si>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</si>
  <si>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</si>
  <si>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</si>
  <si>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</si>
  <si>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</si>
  <si>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</si>
  <si>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</si>
  <si>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</si>
  <si>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</si>
  <si>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</si>
  <si>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</si>
  <si>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</si>
  <si>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</si>
  <si>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</si>
  <si>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</si>
  <si>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</si>
  <si>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</si>
  <si>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</si>
  <si>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</si>
  <si>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</si>
  <si>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</si>
  <si>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</si>
  <si>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</si>
  <si>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</si>
  <si>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</si>
  <si>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</si>
  <si>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</si>
  <si>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</si>
  <si>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</si>
  <si>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</si>
  <si>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</si>
  <si>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</si>
  <si>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</si>
  <si>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</si>
  <si>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</si>
  <si>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</si>
  <si>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</si>
  <si>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</si>
  <si>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</si>
  <si>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</si>
  <si>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</si>
  <si>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</si>
  <si>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</si>
  <si>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</si>
  <si>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</si>
  <si>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</si>
  <si>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</si>
  <si>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</si>
  <si>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</si>
  <si>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</si>
  <si>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</si>
  <si>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</si>
  <si>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</si>
  <si>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</si>
  <si>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</si>
  <si>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</si>
  <si>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</si>
  <si>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</si>
  <si>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</si>
  <si>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</si>
  <si>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</si>
  <si>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</si>
  <si>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</si>
  <si>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</si>
  <si>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</si>
  <si>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</si>
  <si>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</si>
  <si>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</si>
  <si>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</si>
  <si>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</si>
  <si>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</si>
  <si>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</si>
  <si>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</si>
  <si>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</si>
  <si>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</si>
  <si>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</si>
  <si>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</si>
  <si>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</si>
  <si>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</si>
  <si>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</si>
  <si>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</si>
  <si>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</si>
  <si>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</si>
  <si>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</si>
  <si>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</si>
  <si>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</si>
  <si>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</si>
  <si>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</si>
  <si>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</si>
  <si>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</si>
  <si>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</si>
  <si>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</si>
  <si>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</si>
  <si>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</si>
  <si>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</si>
  <si>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</si>
  <si>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</si>
  <si>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</si>
  <si>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</si>
  <si>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</si>
  <si>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</si>
  <si>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</si>
  <si>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</si>
  <si>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</si>
  <si>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</si>
  <si>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</si>
  <si>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</si>
  <si>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</si>
  <si>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</si>
  <si>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</si>
  <si>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</si>
  <si>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</si>
  <si>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</si>
  <si>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</si>
  <si>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</si>
  <si>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</si>
  <si>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</si>
  <si>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</si>
  <si>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</si>
  <si>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</si>
  <si>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</si>
  <si>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</si>
  <si>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</si>
  <si>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</si>
  <si>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</si>
  <si>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</si>
  <si>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</si>
  <si>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</si>
  <si>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</si>
  <si>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</si>
  <si>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</si>
  <si>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</si>
  <si>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</si>
  <si>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</si>
  <si>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</si>
  <si>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</si>
  <si>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</si>
  <si>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</si>
  <si>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</si>
  <si>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</si>
  <si>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</si>
  <si>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</si>
  <si>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</si>
  <si>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</si>
  <si>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</si>
  <si>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</si>
  <si>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</si>
  <si>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</si>
  <si>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</si>
  <si>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</si>
  <si>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</si>
  <si>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</si>
  <si>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</si>
  <si>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</si>
  <si>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</si>
  <si>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</si>
  <si>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</si>
  <si>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</si>
  <si>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</si>
  <si>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</si>
  <si>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</si>
  <si>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</si>
  <si>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</si>
  <si>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</si>
  <si>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</si>
  <si>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</si>
  <si>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</si>
  <si>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</si>
  <si>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</si>
  <si>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</si>
  <si>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</si>
  <si>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</si>
  <si>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</si>
  <si>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</si>
  <si>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</si>
  <si>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</si>
  <si>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</si>
  <si>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</si>
  <si>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</si>
  <si>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</si>
  <si>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</si>
  <si>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</si>
  <si>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</si>
  <si>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</si>
  <si>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</si>
  <si>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</si>
  <si>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</si>
  <si>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</si>
  <si>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</si>
  <si>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</si>
  <si>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</si>
  <si>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</si>
  <si>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</si>
  <si>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</si>
  <si>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</si>
  <si>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</si>
  <si>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</si>
  <si>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</si>
  <si>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</si>
  <si>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</si>
  <si>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</si>
  <si>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</si>
  <si>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</si>
  <si>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</si>
  <si>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</si>
  <si>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</si>
  <si>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</si>
  <si>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</si>
  <si>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</si>
  <si>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</si>
  <si>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</si>
  <si>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</si>
  <si>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</si>
  <si>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</si>
  <si>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</si>
  <si>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</si>
  <si>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</si>
  <si>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</si>
  <si>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</si>
  <si>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</si>
  <si>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</si>
  <si>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</si>
  <si>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</si>
  <si>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</si>
  <si>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</si>
  <si>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</si>
  <si>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</si>
  <si>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</si>
  <si>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</si>
  <si>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</si>
  <si>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</si>
  <si>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</si>
  <si>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</si>
  <si>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</si>
  <si>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</si>
  <si>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</si>
  <si>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</si>
  <si>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</si>
  <si>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</si>
  <si>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</si>
  <si>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</si>
  <si>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</si>
  <si>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</si>
  <si>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</si>
  <si>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</si>
  <si>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</si>
  <si>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</si>
  <si>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</si>
  <si>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</si>
  <si>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</si>
  <si>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</si>
  <si>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</si>
  <si>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</si>
  <si>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</si>
  <si>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</si>
  <si>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</si>
  <si>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</si>
  <si>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</si>
  <si>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</si>
  <si>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</si>
  <si>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</si>
  <si>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</si>
  <si>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</si>
  <si>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</si>
  <si>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</si>
  <si>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</si>
  <si>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</si>
  <si>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</si>
  <si>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</si>
  <si>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</si>
  <si>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</si>
  <si>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</si>
  <si>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</si>
  <si>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</si>
  <si>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</si>
  <si>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</si>
  <si>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</si>
  <si>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</si>
  <si>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</si>
  <si>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</si>
  <si>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</si>
  <si>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</si>
  <si>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</si>
  <si>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</si>
  <si>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</si>
  <si>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</si>
  <si>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</si>
  <si>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</si>
  <si>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</si>
  <si>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</si>
  <si>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</si>
  <si>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</si>
  <si>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</si>
  <si>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</si>
  <si>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</si>
  <si>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</si>
  <si>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</si>
  <si>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</si>
  <si>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</si>
  <si>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</si>
  <si>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</si>
  <si>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</si>
  <si>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</si>
  <si>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</si>
  <si>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</si>
  <si>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</si>
  <si>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</si>
  <si>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</si>
  <si>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</si>
  <si>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</si>
  <si>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</si>
  <si>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</si>
  <si>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</si>
  <si>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</si>
  <si>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</si>
  <si>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</si>
  <si>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</si>
  <si>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</si>
  <si>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</si>
  <si>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</si>
  <si>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</si>
  <si>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</si>
  <si>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</si>
  <si>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</si>
  <si>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</si>
  <si>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</si>
  <si>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</si>
  <si>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</si>
  <si>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</si>
  <si>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</si>
  <si>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</si>
  <si>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</si>
  <si>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</si>
  <si>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</si>
  <si>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</si>
  <si>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</si>
  <si>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</si>
  <si>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</si>
  <si>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</si>
  <si>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</si>
  <si>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</si>
  <si>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</si>
  <si>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</si>
  <si>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</si>
  <si>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</si>
  <si>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</si>
  <si>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</si>
  <si>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</si>
  <si>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</si>
  <si>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</si>
  <si>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</si>
  <si>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</si>
  <si>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</si>
  <si>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</si>
  <si>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</si>
  <si>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</si>
  <si>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</si>
  <si>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</si>
  <si>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</si>
  <si>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</si>
  <si>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</si>
  <si>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</si>
  <si>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</si>
  <si>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</si>
  <si>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</si>
  <si>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</si>
  <si>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</si>
  <si>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</si>
  <si>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</si>
  <si>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</si>
  <si>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</si>
  <si>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</si>
  <si>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</si>
  <si>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</si>
  <si>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</si>
  <si>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</si>
  <si>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</si>
  <si>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</si>
  <si>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</si>
  <si>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</si>
  <si>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</si>
  <si>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</si>
  <si>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</si>
  <si>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</si>
  <si>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</si>
  <si>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</si>
  <si>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</si>
  <si>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</si>
  <si>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</si>
  <si>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</si>
  <si>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</si>
  <si>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</si>
  <si>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</si>
  <si>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</si>
  <si>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</si>
  <si>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</si>
  <si>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</si>
  <si>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</si>
  <si>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</si>
  <si>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</si>
  <si>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</si>
  <si>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</si>
  <si>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</si>
  <si>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</si>
  <si>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</si>
  <si>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</si>
  <si>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</si>
  <si>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</si>
  <si>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</si>
  <si>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</si>
  <si>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</si>
  <si>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</si>
  <si>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</si>
  <si>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</si>
  <si>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</si>
  <si>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</si>
  <si>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</si>
  <si>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</si>
  <si>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</si>
  <si>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</si>
  <si>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</si>
  <si>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</si>
  <si>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</si>
  <si>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</si>
  <si>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</si>
  <si>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</si>
  <si>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</si>
  <si>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</si>
  <si>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</si>
  <si>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</si>
  <si>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</si>
  <si>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</si>
  <si>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</si>
  <si>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</si>
  <si>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</si>
  <si>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</si>
  <si>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</si>
  <si>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</si>
  <si>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</si>
  <si>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</si>
  <si>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</si>
  <si>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</si>
  <si>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</si>
  <si>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</si>
  <si>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</si>
  <si>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</si>
  <si>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</si>
  <si>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</si>
  <si>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</si>
  <si>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</si>
  <si>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</si>
  <si>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</si>
  <si>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</si>
  <si>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</si>
  <si>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</si>
  <si>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</si>
  <si>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</si>
  <si>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</si>
  <si>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</si>
  <si>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</si>
  <si>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</si>
  <si>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</si>
  <si>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</si>
  <si>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</si>
  <si>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</si>
  <si>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</si>
  <si>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</si>
  <si>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</si>
  <si>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</si>
  <si>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</si>
  <si>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</si>
  <si>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</si>
  <si>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</si>
  <si>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</si>
  <si>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</si>
  <si>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</si>
  <si>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</si>
  <si>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</si>
  <si>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</si>
  <si>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</si>
  <si>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</si>
  <si>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</si>
  <si>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</si>
  <si>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</si>
  <si>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</si>
  <si>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</si>
  <si>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</si>
  <si>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</si>
  <si>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</si>
  <si>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</si>
  <si>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</si>
  <si>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</si>
  <si>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</si>
  <si>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</si>
  <si>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</si>
  <si>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</si>
  <si>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</si>
  <si>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</si>
  <si>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</si>
  <si>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</si>
  <si>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</si>
  <si>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</si>
  <si>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</si>
  <si>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</si>
  <si>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</si>
  <si>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</si>
  <si>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</si>
  <si>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</si>
  <si>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</si>
  <si>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</si>
  <si>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</si>
  <si>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</si>
  <si>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</si>
  <si>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</si>
  <si>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</si>
  <si>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</si>
  <si>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</si>
  <si>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</si>
  <si>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</si>
  <si>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</si>
  <si>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</si>
  <si>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</si>
  <si>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</si>
  <si>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</si>
  <si>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</si>
  <si>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</si>
  <si>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</si>
  <si>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</si>
  <si>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</si>
  <si>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</si>
  <si>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</si>
  <si>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</si>
  <si>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</si>
  <si>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</si>
  <si>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</si>
  <si>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</si>
  <si>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</si>
  <si>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</si>
  <si>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</si>
  <si>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</si>
  <si>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</si>
  <si>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</si>
  <si>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</si>
  <si>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</si>
  <si>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</si>
  <si>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</si>
  <si>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</si>
  <si>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</si>
  <si>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</si>
  <si>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</si>
  <si>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</si>
  <si>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</si>
  <si>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</si>
  <si>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</si>
  <si>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</si>
  <si>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</si>
  <si>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</si>
  <si>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</si>
  <si>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</si>
  <si>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</si>
  <si>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</si>
  <si>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</si>
  <si>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</si>
  <si>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</si>
  <si>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</si>
  <si>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</si>
  <si>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</si>
  <si>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</si>
  <si>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</si>
  <si>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</si>
  <si>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</si>
  <si>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</si>
  <si>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</si>
  <si>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</si>
  <si>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</si>
  <si>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</si>
  <si>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</si>
  <si>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</si>
  <si>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</si>
  <si>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</si>
  <si>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</si>
  <si>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</si>
  <si>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</si>
  <si>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</si>
  <si>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</si>
  <si>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</si>
  <si>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</si>
  <si>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</si>
  <si>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</si>
  <si>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</si>
  <si>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</si>
  <si>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</si>
  <si>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</si>
  <si>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</si>
  <si>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</si>
  <si>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</si>
  <si>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</si>
  <si>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</si>
  <si>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</si>
  <si>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</si>
  <si>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</si>
  <si>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</si>
  <si>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</si>
  <si>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</si>
  <si>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</si>
  <si>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</si>
  <si>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</si>
  <si>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</si>
  <si>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</si>
  <si>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</si>
  <si>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</si>
  <si>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</si>
  <si>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</si>
  <si>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</si>
  <si>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</si>
  <si>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</si>
  <si>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</si>
  <si>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</si>
  <si>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</si>
  <si>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</si>
  <si>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</si>
  <si>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</si>
  <si>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</si>
  <si>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</si>
  <si>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</si>
  <si>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</si>
  <si>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</si>
  <si>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</si>
  <si>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</si>
  <si>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</si>
  <si>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</si>
  <si>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</si>
  <si>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</si>
  <si>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</si>
  <si>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</si>
  <si>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</si>
  <si>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</si>
  <si>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</si>
  <si>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</si>
  <si>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</si>
  <si>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</si>
  <si>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</si>
  <si>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</si>
  <si>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</si>
  <si>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</si>
  <si>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</si>
  <si>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</si>
  <si>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</si>
  <si>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</si>
  <si>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</si>
  <si>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</si>
  <si>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</si>
  <si>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</si>
  <si>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</si>
  <si>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</si>
  <si>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</si>
  <si>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</si>
  <si>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</si>
  <si>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</si>
  <si>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</si>
  <si>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</si>
  <si>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</si>
  <si>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</si>
  <si>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</si>
  <si>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</si>
  <si>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</si>
  <si>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</si>
  <si>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</si>
  <si>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</si>
  <si>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</si>
  <si>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</si>
  <si>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</si>
  <si>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</si>
  <si>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</si>
  <si>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</si>
  <si>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</si>
  <si>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</si>
  <si>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</si>
  <si>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</si>
  <si>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</si>
  <si>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</si>
  <si>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</si>
  <si>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</si>
  <si>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</si>
  <si>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</si>
  <si>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</si>
  <si>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</si>
  <si>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</si>
  <si>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</si>
  <si>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</si>
  <si>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</si>
  <si>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</si>
  <si>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</si>
  <si>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</si>
  <si>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</si>
  <si>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</si>
  <si>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</si>
  <si>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</si>
  <si>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</si>
  <si>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</si>
  <si>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</si>
  <si>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</si>
  <si>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</si>
  <si>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</si>
  <si>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</si>
  <si>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</si>
  <si>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</si>
  <si>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</si>
  <si>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</si>
  <si>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</si>
  <si>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</si>
  <si>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</si>
  <si>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</si>
  <si>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</si>
  <si>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</si>
  <si>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</si>
  <si>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</si>
  <si>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</si>
  <si>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</si>
  <si>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</si>
  <si>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</si>
  <si>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</si>
  <si>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</si>
  <si>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</si>
  <si>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</si>
  <si>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</si>
  <si>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</si>
  <si>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</si>
  <si>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</si>
  <si>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</si>
  <si>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</si>
  <si>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</si>
  <si>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</si>
  <si>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</si>
  <si>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</si>
  <si>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</si>
  <si>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</si>
  <si>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</si>
  <si>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</si>
  <si>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</si>
  <si>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</si>
  <si>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</si>
  <si>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</si>
  <si>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</si>
  <si>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</si>
  <si>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</si>
  <si>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</si>
  <si>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</si>
  <si>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</si>
  <si>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</si>
  <si>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</si>
  <si>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</si>
  <si>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</si>
  <si>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</si>
  <si>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</si>
  <si>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</si>
  <si>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</si>
  <si>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</si>
  <si>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</si>
  <si>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</si>
  <si>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</si>
  <si>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</si>
  <si>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</si>
  <si>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</si>
  <si>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</si>
  <si>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</si>
  <si>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</si>
  <si>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</si>
  <si>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</si>
  <si>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</si>
  <si>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</si>
  <si>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</si>
  <si>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</si>
  <si>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</si>
  <si>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</si>
  <si>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</si>
  <si>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</si>
  <si>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</si>
  <si>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</si>
  <si>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</si>
  <si>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</si>
  <si>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</si>
  <si>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</si>
  <si>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</si>
  <si>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</si>
  <si>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</si>
  <si>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</si>
  <si>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</si>
  <si>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</si>
  <si>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</si>
  <si>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</si>
  <si>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</si>
  <si>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</si>
  <si>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</si>
  <si>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</si>
  <si>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</si>
  <si>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</si>
  <si>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</si>
  <si>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</si>
  <si>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</si>
  <si>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</si>
  <si>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</si>
  <si>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</si>
  <si>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</si>
  <si>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</si>
  <si>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</si>
  <si>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</si>
  <si>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</si>
  <si>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</si>
  <si>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</si>
  <si>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</si>
  <si>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</si>
  <si>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</si>
  <si>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</si>
  <si>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</si>
  <si>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</si>
  <si>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</si>
  <si>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</si>
  <si>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</si>
  <si>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</si>
  <si>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</si>
  <si>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</si>
  <si>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</si>
  <si>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</si>
  <si>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</si>
  <si>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</si>
  <si>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</si>
  <si>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</si>
  <si>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</si>
  <si>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</si>
  <si>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</si>
  <si>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</si>
  <si>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</si>
  <si>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</si>
  <si>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</si>
  <si>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</si>
  <si>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</si>
  <si>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</si>
  <si>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</si>
  <si>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</si>
  <si>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</si>
  <si>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</si>
  <si>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</si>
  <si>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</si>
  <si>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</si>
  <si>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</si>
  <si>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</si>
  <si>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</si>
  <si>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</si>
  <si>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</si>
  <si>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</si>
  <si>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</si>
  <si>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</si>
  <si>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</si>
  <si>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</si>
  <si>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</si>
  <si>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</si>
  <si>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</si>
  <si>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</si>
  <si>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</si>
  <si>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</si>
  <si>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</si>
  <si>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</si>
  <si>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</si>
  <si>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</si>
  <si>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</si>
  <si>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</si>
  <si>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</si>
  <si>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</si>
  <si>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</si>
  <si>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</si>
  <si>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</si>
  <si>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</si>
  <si>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</si>
  <si>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</si>
  <si>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</si>
  <si>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</si>
  <si>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</si>
  <si>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</si>
  <si>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</si>
  <si>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</si>
  <si>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</si>
  <si>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</si>
  <si>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</si>
  <si>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</si>
  <si>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</si>
  <si>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</si>
  <si>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</si>
  <si>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</si>
  <si>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</si>
  <si>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</si>
  <si>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</si>
  <si>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</si>
  <si>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</si>
  <si>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</si>
  <si>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</si>
  <si>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</si>
  <si>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</si>
  <si>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</si>
  <si>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</si>
  <si>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</si>
  <si>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</si>
  <si>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</si>
  <si>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</si>
  <si>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</si>
  <si>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</si>
  <si>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</si>
  <si>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</si>
  <si>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</si>
  <si>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</si>
  <si>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</si>
  <si>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</si>
  <si>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</si>
  <si>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</si>
  <si>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</si>
  <si>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</si>
  <si>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</si>
  <si>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</si>
  <si>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</si>
  <si>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</si>
  <si>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</si>
  <si>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</si>
  <si>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</si>
  <si>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</si>
  <si>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</si>
  <si>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</si>
  <si>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</si>
  <si>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</si>
  <si>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</si>
  <si>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</si>
  <si>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</si>
  <si>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</si>
  <si>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</si>
  <si>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</si>
  <si>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</si>
  <si>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</si>
  <si>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</si>
  <si>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</si>
  <si>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</si>
  <si>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</si>
  <si>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</si>
  <si>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</si>
  <si>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</si>
  <si>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</si>
  <si>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</si>
  <si>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</si>
  <si>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</si>
  <si>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</si>
  <si>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</si>
  <si>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</si>
  <si>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</si>
  <si>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</si>
  <si>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</si>
  <si>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</si>
  <si>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</si>
  <si>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</si>
  <si>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</si>
  <si>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</si>
  <si>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</si>
  <si>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</si>
  <si>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</si>
  <si>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</si>
  <si>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</si>
  <si>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</si>
  <si>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</si>
  <si>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</si>
  <si>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</si>
  <si>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</si>
  <si>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</si>
  <si>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</si>
  <si>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</si>
  <si>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</si>
  <si>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</si>
  <si>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</si>
  <si>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</si>
  <si>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</si>
  <si>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</si>
  <si>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</si>
  <si>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</si>
  <si>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</si>
  <si>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</si>
  <si>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</si>
  <si>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</si>
  <si>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</si>
  <si>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</si>
  <si>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</si>
  <si>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</si>
  <si>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</si>
  <si>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</si>
  <si>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</si>
  <si>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</si>
  <si>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</si>
  <si>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</si>
  <si>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</si>
  <si>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</si>
  <si>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</si>
  <si>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</si>
  <si>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</si>
  <si>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</si>
  <si>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</si>
  <si>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</si>
  <si>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</si>
  <si>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</si>
  <si>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</si>
  <si>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</si>
  <si>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</si>
  <si>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</si>
  <si>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</si>
  <si>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</si>
  <si>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</si>
  <si>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</si>
  <si>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</si>
  <si>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</si>
  <si>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</si>
  <si>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</si>
  <si>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</si>
  <si>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</si>
  <si>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</si>
  <si>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</si>
  <si>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</si>
  <si>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</si>
  <si>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</si>
  <si>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</si>
  <si>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</si>
  <si>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</si>
  <si>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</si>
  <si>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</si>
  <si>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</si>
  <si>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</si>
  <si>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</si>
  <si>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</si>
  <si>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</si>
  <si>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</si>
  <si>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</si>
  <si>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</si>
  <si>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</si>
  <si>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</si>
  <si>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</si>
  <si>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</si>
  <si>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</si>
  <si>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</si>
  <si>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</si>
  <si>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</si>
  <si>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</si>
  <si>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</si>
  <si>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</si>
  <si>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</si>
  <si>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</si>
  <si>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</si>
  <si>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</si>
  <si>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</si>
  <si>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</si>
  <si>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</si>
  <si>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</si>
  <si>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</si>
  <si>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</si>
  <si>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</si>
  <si>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</si>
  <si>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</si>
  <si>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</si>
  <si>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</si>
  <si>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</si>
  <si>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</si>
  <si>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</si>
  <si>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</si>
  <si>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</si>
  <si>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</si>
  <si>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</si>
  <si>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</si>
  <si>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</si>
  <si>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</si>
  <si>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</si>
  <si>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</si>
  <si>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</si>
  <si>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</si>
  <si>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</si>
  <si>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</si>
  <si>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</si>
  <si>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</si>
  <si>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</si>
  <si>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</si>
  <si>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</si>
  <si>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</si>
  <si>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</si>
  <si>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</si>
  <si>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</si>
  <si>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</si>
  <si>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</si>
  <si>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</si>
  <si>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</si>
  <si>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</si>
  <si>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</si>
  <si>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</si>
  <si>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</si>
  <si>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</si>
  <si>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</si>
  <si>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</si>
  <si>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</si>
  <si>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</si>
  <si>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</si>
  <si>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</si>
  <si>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</si>
  <si>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</si>
  <si>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</si>
  <si>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</si>
  <si>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</si>
  <si>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</si>
  <si>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</si>
  <si>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</si>
  <si>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</si>
  <si>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</si>
  <si>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</si>
  <si>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</si>
  <si>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</si>
  <si>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</si>
  <si>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</si>
  <si>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</si>
  <si>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</si>
  <si>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</si>
  <si>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</si>
  <si>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</si>
  <si>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</si>
  <si>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</si>
  <si>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</si>
  <si>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</si>
  <si>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</si>
  <si>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</si>
  <si>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</si>
  <si>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</si>
  <si>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</si>
  <si>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</si>
  <si>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</si>
  <si>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</si>
  <si>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</si>
  <si>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</si>
  <si>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</si>
  <si>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</si>
  <si>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</si>
  <si>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</si>
  <si>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</si>
  <si>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</si>
  <si>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</si>
  <si>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</si>
  <si>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</si>
  <si>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</si>
  <si>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</si>
  <si>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</si>
  <si>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</si>
  <si>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</si>
  <si>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</si>
  <si>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</si>
  <si>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</si>
  <si>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</si>
  <si>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</si>
  <si>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</si>
  <si>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</si>
  <si>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</si>
  <si>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</si>
  <si>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</si>
  <si>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</si>
  <si>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</si>
  <si>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</si>
  <si>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</si>
  <si>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</si>
  <si>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</si>
  <si>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</si>
  <si>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</si>
  <si>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</si>
  <si>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</si>
  <si>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</si>
  <si>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</si>
  <si>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</si>
  <si>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</si>
  <si>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</si>
  <si>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</si>
  <si>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</si>
  <si>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</si>
  <si>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</si>
  <si>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</si>
  <si>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</si>
  <si>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</si>
  <si>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</si>
  <si>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</si>
  <si>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</si>
  <si>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</si>
  <si>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</si>
  <si>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</si>
  <si>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</si>
  <si>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</si>
  <si>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</si>
  <si>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</si>
  <si>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</si>
  <si>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</si>
  <si>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</si>
  <si>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</si>
  <si>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</si>
  <si>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</si>
  <si>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</si>
  <si>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</si>
  <si>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</si>
  <si>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</si>
  <si>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</si>
  <si>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</si>
  <si>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</si>
  <si>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</si>
  <si>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</si>
  <si>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</si>
  <si>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</si>
  <si>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</si>
  <si>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</si>
  <si>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</si>
  <si>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</si>
  <si>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</si>
  <si>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</si>
  <si>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</si>
  <si>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</si>
  <si>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</si>
  <si>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</si>
  <si>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</si>
  <si>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</si>
  <si>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</si>
  <si>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</si>
  <si>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</si>
  <si>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</si>
  <si>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</si>
  <si>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</si>
  <si>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</si>
  <si>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</si>
  <si>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</si>
  <si>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</si>
  <si>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</si>
  <si>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</si>
  <si>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</si>
  <si>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</si>
  <si>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</si>
  <si>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</si>
  <si>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</si>
  <si>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</si>
  <si>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</si>
  <si>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</si>
  <si>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</si>
  <si>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</si>
  <si>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</si>
  <si>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</si>
  <si>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</si>
  <si>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</si>
  <si>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</si>
  <si>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</si>
  <si>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</si>
  <si>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</si>
  <si>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</si>
  <si>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</si>
  <si>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</si>
  <si>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</si>
  <si>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</si>
  <si>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</si>
  <si>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</si>
  <si>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</si>
  <si>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</si>
  <si>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</si>
  <si>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</si>
  <si>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</si>
  <si>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</si>
  <si>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</si>
  <si>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</si>
  <si>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</si>
  <si>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</si>
  <si>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</si>
  <si>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</si>
  <si>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</si>
  <si>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</si>
  <si>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</si>
  <si>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</si>
  <si>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</si>
  <si>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</si>
  <si>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</si>
  <si>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</si>
  <si>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</si>
  <si>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</si>
  <si>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</si>
  <si>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</si>
  <si>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</si>
  <si>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</si>
  <si>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</si>
  <si>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</si>
  <si>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</si>
  <si>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</si>
  <si>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</si>
  <si>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</si>
  <si>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</si>
  <si>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</si>
  <si>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</si>
  <si>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</si>
  <si>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</si>
  <si>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</si>
  <si>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</si>
  <si>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</si>
  <si>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</si>
  <si>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</si>
  <si>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</si>
  <si>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</si>
  <si>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</si>
  <si>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</si>
  <si>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</si>
  <si>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</si>
  <si>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</si>
  <si>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</si>
  <si>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</si>
  <si>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</si>
  <si>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</si>
  <si>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</si>
  <si>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</si>
  <si>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</si>
  <si>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</si>
  <si>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</si>
  <si>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</si>
  <si>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</si>
  <si>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</si>
  <si>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</si>
  <si>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</si>
  <si>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</si>
  <si>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</si>
  <si>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</si>
  <si>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</si>
  <si>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</si>
  <si>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</si>
  <si>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</si>
  <si>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</si>
  <si>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</si>
  <si>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</si>
  <si>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</si>
  <si>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</si>
  <si>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</si>
  <si>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</si>
  <si>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</si>
  <si>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</si>
  <si>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</si>
  <si>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</si>
  <si>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</si>
  <si>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</si>
  <si>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</si>
  <si>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</si>
  <si>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</si>
  <si>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</si>
  <si>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</si>
  <si>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</si>
  <si>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</si>
  <si>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</si>
  <si>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</si>
  <si>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</si>
  <si>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</si>
  <si>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</si>
  <si>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</si>
  <si>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</si>
  <si>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</si>
  <si>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</si>
  <si>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</si>
  <si>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</si>
  <si>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</si>
  <si>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</si>
  <si>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</si>
  <si>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</si>
  <si>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</si>
  <si>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</si>
  <si>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</si>
  <si>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</si>
  <si>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</si>
  <si>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</si>
  <si>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</si>
  <si>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</si>
  <si>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</si>
  <si>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</si>
  <si>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</si>
  <si>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</si>
  <si>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</si>
  <si>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</si>
  <si>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</si>
  <si>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</si>
  <si>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</si>
  <si>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</si>
  <si>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</si>
  <si>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</si>
  <si>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</si>
  <si>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</si>
  <si>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</si>
  <si>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</si>
  <si>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</si>
  <si>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</si>
  <si>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</si>
  <si>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</si>
  <si>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</si>
  <si>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</si>
  <si>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</si>
  <si>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</si>
  <si>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</si>
  <si>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</si>
  <si>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</si>
  <si>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</si>
  <si>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</si>
  <si>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</si>
  <si>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</si>
  <si>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</si>
  <si>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</si>
  <si>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</si>
  <si>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</si>
  <si>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</si>
  <si>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</si>
  <si>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</si>
  <si>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</si>
  <si>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</si>
  <si>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</si>
  <si>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</si>
  <si>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</si>
  <si>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</si>
  <si>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</si>
  <si>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</si>
  <si>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</si>
  <si>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</si>
  <si>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</si>
  <si>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</si>
  <si>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</si>
  <si>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</si>
  <si>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</si>
  <si>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</si>
  <si>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</si>
  <si>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</si>
  <si>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</si>
  <si>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</si>
  <si>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</si>
  <si>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</si>
  <si>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</si>
  <si>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</si>
  <si>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</si>
  <si>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</si>
  <si>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</si>
  <si>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</si>
  <si>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</si>
  <si>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</si>
  <si>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</si>
  <si>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</si>
  <si>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</si>
  <si>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</si>
  <si>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</si>
  <si>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</si>
  <si>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</si>
  <si>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</si>
  <si>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</si>
  <si>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</si>
  <si>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</si>
  <si>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</si>
  <si>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</si>
  <si>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</si>
  <si>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</si>
  <si>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</si>
  <si>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</si>
  <si>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</si>
  <si>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</si>
  <si>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</si>
  <si>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</si>
  <si>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</si>
  <si>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</si>
  <si>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</si>
  <si>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</si>
  <si>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</si>
  <si>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</si>
  <si>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</si>
  <si>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</si>
  <si>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</si>
  <si>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</si>
  <si>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</si>
  <si>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</si>
  <si>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</si>
  <si>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</si>
  <si>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</si>
  <si>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</si>
  <si>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</si>
  <si>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</si>
  <si>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</si>
  <si>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</si>
  <si>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</si>
  <si>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</si>
  <si>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</si>
  <si>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</si>
  <si>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</si>
  <si>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</si>
  <si>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</si>
  <si>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</si>
  <si>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</si>
  <si>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</si>
  <si>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</si>
  <si>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</si>
  <si>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</si>
  <si>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</si>
  <si>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</si>
  <si>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</si>
  <si>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</si>
  <si>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</si>
  <si>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</si>
  <si>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</si>
  <si>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</si>
  <si>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</si>
  <si>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</si>
  <si>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</si>
  <si>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</si>
  <si>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</si>
  <si>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</si>
  <si>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</si>
  <si>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</si>
  <si>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</si>
  <si>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</si>
  <si>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</si>
  <si>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</si>
  <si>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</si>
  <si>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</si>
  <si>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</si>
  <si>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</si>
  <si>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</si>
  <si>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</si>
  <si>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</si>
  <si>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</si>
  <si>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</si>
  <si>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</si>
  <si>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</si>
  <si>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</si>
  <si>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</si>
  <si>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</si>
  <si>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</si>
  <si>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</si>
  <si>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</si>
  <si>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</si>
  <si>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</si>
  <si>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</si>
  <si>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</si>
  <si>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</si>
  <si>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</si>
  <si>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</si>
  <si>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</si>
  <si>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</si>
  <si>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</si>
  <si>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</si>
  <si>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</si>
  <si>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</si>
  <si>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</si>
  <si>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</si>
  <si>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</si>
  <si>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</si>
  <si>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</si>
  <si>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</si>
  <si>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</si>
  <si>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</si>
  <si>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</si>
  <si>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</si>
  <si>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</si>
  <si>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</si>
  <si>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</si>
  <si>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</si>
  <si>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</si>
  <si>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</si>
  <si>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</si>
  <si>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</si>
  <si>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</si>
  <si>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</si>
  <si>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</si>
  <si>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</si>
  <si>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</si>
  <si>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</si>
  <si>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</si>
  <si>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</si>
  <si>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</si>
  <si>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</si>
  <si>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</si>
  <si>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</si>
  <si>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</si>
  <si>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</si>
  <si>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</si>
  <si>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</si>
  <si>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</si>
  <si>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</si>
  <si>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</si>
  <si>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</si>
  <si>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</si>
  <si>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</si>
  <si>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</si>
  <si>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</si>
  <si>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</si>
  <si>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</si>
  <si>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</si>
  <si>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</si>
  <si>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</si>
  <si>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</si>
  <si>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</si>
  <si>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</si>
  <si>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</si>
  <si>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</si>
  <si>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</si>
  <si>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</si>
  <si>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</si>
  <si>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</si>
  <si>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</si>
  <si>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</si>
  <si>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</si>
  <si>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</si>
  <si>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</si>
  <si>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</si>
  <si>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</si>
  <si>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</si>
  <si>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</si>
  <si>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</si>
  <si>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</si>
  <si>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</si>
  <si>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</si>
  <si>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</si>
  <si>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</si>
  <si>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</si>
  <si>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</si>
  <si>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</si>
  <si>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</si>
  <si>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</si>
  <si>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</si>
  <si>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</si>
  <si>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</si>
  <si>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</si>
  <si>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</si>
  <si>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</si>
  <si>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</si>
  <si>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</si>
  <si>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</si>
  <si>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</si>
  <si>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</si>
  <si>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</si>
  <si>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</si>
  <si>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</si>
  <si>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</si>
  <si>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</si>
  <si>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</si>
  <si>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</si>
  <si>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</si>
  <si>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</si>
  <si>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</si>
  <si>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</si>
  <si>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</si>
  <si>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</si>
  <si>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</si>
  <si>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</si>
  <si>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</si>
  <si>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</si>
  <si>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</si>
  <si>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</si>
  <si>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</si>
  <si>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</si>
  <si>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</si>
  <si>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</si>
  <si>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</si>
  <si>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</si>
  <si>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</si>
  <si>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</si>
  <si>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</si>
  <si>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</si>
  <si>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</si>
  <si>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</si>
  <si>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</si>
  <si>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</si>
  <si>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</si>
  <si>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</si>
  <si>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</si>
  <si>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</si>
  <si>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</si>
  <si>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</si>
  <si>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</si>
  <si>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</si>
  <si>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</si>
  <si>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</si>
  <si>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</si>
  <si>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</si>
  <si>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</si>
  <si>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</si>
  <si>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</si>
  <si>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</si>
  <si>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</si>
  <si>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</si>
  <si>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</si>
  <si>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</si>
  <si>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</si>
  <si>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</si>
  <si>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</si>
  <si>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</si>
  <si>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</si>
  <si>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</si>
  <si>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</si>
  <si>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</si>
  <si>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</si>
  <si>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</si>
  <si>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</si>
  <si>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</si>
  <si>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</si>
  <si>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</si>
  <si>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</si>
  <si>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</si>
  <si>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</si>
  <si>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</si>
  <si>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</si>
  <si>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</si>
  <si>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</si>
  <si>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</si>
  <si>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</si>
  <si>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</si>
  <si>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</si>
  <si>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</si>
  <si>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</si>
  <si>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</si>
  <si>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</si>
  <si>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</si>
  <si>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</si>
  <si>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</si>
  <si>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</si>
  <si>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</si>
  <si>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</si>
  <si>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</si>
  <si>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</si>
  <si>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</si>
  <si>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</si>
  <si>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</si>
  <si>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</si>
  <si>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</si>
  <si>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</si>
  <si>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</si>
  <si>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</si>
  <si>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</si>
  <si>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</si>
  <si>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</si>
  <si>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</si>
  <si>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</si>
  <si>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</si>
  <si>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</si>
  <si>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</si>
  <si>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</si>
  <si>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</si>
  <si>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</si>
  <si>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</si>
  <si>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</si>
  <si>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</si>
  <si>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</si>
  <si>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</si>
  <si>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</si>
  <si>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</si>
  <si>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</si>
  <si>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</si>
  <si>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</si>
  <si>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</si>
  <si>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</si>
  <si>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</si>
  <si>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</si>
  <si>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</si>
  <si>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</si>
  <si>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</si>
  <si>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</si>
  <si>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</si>
  <si>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</si>
  <si>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</si>
  <si>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</si>
  <si>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</si>
  <si>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</si>
  <si>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</si>
  <si>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</si>
  <si>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</si>
  <si>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</si>
  <si>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</si>
  <si>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</si>
  <si>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</si>
  <si>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</si>
  <si>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</si>
  <si>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</si>
  <si>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</si>
  <si>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</si>
  <si>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</si>
  <si>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</si>
  <si>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</si>
  <si>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</si>
  <si>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</si>
  <si>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</si>
  <si>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</si>
  <si>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</si>
  <si>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</si>
  <si>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</si>
  <si>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</si>
  <si>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</si>
  <si>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</si>
  <si>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</si>
  <si>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</si>
  <si>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</si>
  <si>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</si>
  <si>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</si>
  <si>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</si>
  <si>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</si>
  <si>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</si>
  <si>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</si>
  <si>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</si>
  <si>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</si>
  <si>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</si>
  <si>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</si>
  <si>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</si>
  <si>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</si>
  <si>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</si>
  <si>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</si>
  <si>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</si>
  <si>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</si>
  <si>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</si>
  <si>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</si>
  <si>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</si>
  <si>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</si>
  <si>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</si>
  <si>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</si>
  <si>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</si>
  <si>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</si>
  <si>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</si>
  <si>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</si>
  <si>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</si>
  <si>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</si>
  <si>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</si>
  <si>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</si>
  <si>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</si>
  <si>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</si>
  <si>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</si>
  <si>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</si>
  <si>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</si>
  <si>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</si>
  <si>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</si>
  <si>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</si>
  <si>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</si>
  <si>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</si>
  <si>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</si>
  <si>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</si>
  <si>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</si>
  <si>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</si>
  <si>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</si>
  <si>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</si>
  <si>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</si>
  <si>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</si>
  <si>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</si>
  <si>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</si>
  <si>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</si>
  <si>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</si>
  <si>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</si>
  <si>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</si>
  <si>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</si>
  <si>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</si>
  <si>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</si>
  <si>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</si>
  <si>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</si>
  <si>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</si>
  <si>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</si>
  <si>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</si>
  <si>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</si>
  <si>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</si>
  <si>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</si>
  <si>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</si>
  <si>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</si>
  <si>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</si>
  <si>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</si>
  <si>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</si>
  <si>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</si>
  <si>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</si>
  <si>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</si>
  <si>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</si>
  <si>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</si>
  <si>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</si>
  <si>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</si>
  <si>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</si>
  <si>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</si>
  <si>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</si>
  <si>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</si>
  <si>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</si>
  <si>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</si>
  <si>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</si>
  <si>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</si>
  <si>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</si>
  <si>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</si>
  <si>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</si>
  <si>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</si>
  <si>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</si>
  <si>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</si>
  <si>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</si>
  <si>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</si>
  <si>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</si>
  <si>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</si>
  <si>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</si>
  <si>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</si>
  <si>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</si>
  <si>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</si>
  <si>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</si>
  <si>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</si>
  <si>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</si>
  <si>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</si>
  <si>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</si>
  <si>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</si>
  <si>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</si>
  <si>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</si>
  <si>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</si>
  <si>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</si>
  <si>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</si>
  <si>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</si>
  <si>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</si>
  <si>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</si>
  <si>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</si>
  <si>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</si>
  <si>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</si>
  <si>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</si>
  <si>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</si>
  <si>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</si>
  <si>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</si>
  <si>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</si>
  <si>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</si>
  <si>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</si>
  <si>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</si>
  <si>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</si>
  <si>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</si>
  <si>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</si>
  <si>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</si>
  <si>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</si>
  <si>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</si>
  <si>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</si>
  <si>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</si>
  <si>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</si>
  <si>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</si>
  <si>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</si>
  <si>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</si>
  <si>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</si>
  <si>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</si>
  <si>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</si>
  <si>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</si>
  <si>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</si>
  <si>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</si>
  <si>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</si>
  <si>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</si>
  <si>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</si>
  <si>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</si>
  <si>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</si>
  <si>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</si>
  <si>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</si>
  <si>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</si>
  <si>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</si>
  <si>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</si>
  <si>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</si>
  <si>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</si>
  <si>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</si>
  <si>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</si>
  <si>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</si>
  <si>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</si>
  <si>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</si>
  <si>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</si>
  <si>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</si>
  <si>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</si>
  <si>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</si>
  <si>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</si>
  <si>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</si>
  <si>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</si>
  <si>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</si>
  <si>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</si>
  <si>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</si>
  <si>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</si>
  <si>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</si>
  <si>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</si>
  <si>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</si>
  <si>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</si>
  <si>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</si>
  <si>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</si>
  <si>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</si>
  <si>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</si>
  <si>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</si>
  <si>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</si>
  <si>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</si>
  <si>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</si>
  <si>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</si>
  <si>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</si>
  <si>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</si>
  <si>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</si>
  <si>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</si>
  <si>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</si>
  <si>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</si>
  <si>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</si>
  <si>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</si>
  <si>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</si>
  <si>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</si>
  <si>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</si>
  <si>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</si>
  <si>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</si>
  <si>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</si>
  <si>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</si>
  <si>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</si>
  <si>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</si>
  <si>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</si>
  <si>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</si>
  <si>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</si>
  <si>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</si>
  <si>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</si>
  <si>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</si>
  <si>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</si>
  <si>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</si>
  <si>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</si>
  <si>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</si>
  <si>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</si>
  <si>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</si>
  <si>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</si>
  <si>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</si>
  <si>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</si>
  <si>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</si>
  <si>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</si>
  <si>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</si>
  <si>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</si>
  <si>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</si>
  <si>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</si>
  <si>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</si>
  <si>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</si>
  <si>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</si>
  <si>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</si>
  <si>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</si>
  <si>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</si>
  <si>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</si>
  <si>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</si>
  <si>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</si>
  <si>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</si>
  <si>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</si>
  <si>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</si>
  <si>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</si>
  <si>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</si>
  <si>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</si>
  <si>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</si>
  <si>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</si>
  <si>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</si>
  <si>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</si>
  <si>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</si>
  <si>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</si>
  <si>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</si>
  <si>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</si>
  <si>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</si>
  <si>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</si>
  <si>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</si>
  <si>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</si>
  <si>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</si>
  <si>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</si>
  <si>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</si>
  <si>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</si>
  <si>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</si>
  <si>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</si>
  <si>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</si>
  <si>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</si>
  <si>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</si>
  <si>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</si>
  <si>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</si>
  <si>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</si>
  <si>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</si>
  <si>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</si>
  <si>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</si>
  <si>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</si>
  <si>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</si>
  <si>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</si>
  <si>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</si>
  <si>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</si>
  <si>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</si>
  <si>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</si>
  <si>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</si>
  <si>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</si>
  <si>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</si>
  <si>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</si>
  <si>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</si>
  <si>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</si>
  <si>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</si>
  <si>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</si>
  <si>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</si>
  <si>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</si>
  <si>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</si>
  <si>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</si>
  <si>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</si>
  <si>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</si>
  <si>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</si>
  <si>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</si>
  <si>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</si>
  <si>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</si>
  <si>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</si>
  <si>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</si>
  <si>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</si>
  <si>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</si>
  <si>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</si>
  <si>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</si>
  <si>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</si>
  <si>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</si>
  <si>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</si>
  <si>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</si>
  <si>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</si>
  <si>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</si>
  <si>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</si>
  <si>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</si>
  <si>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</si>
  <si>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</si>
  <si>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</si>
  <si>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</si>
  <si>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</si>
  <si>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</si>
  <si>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</si>
  <si>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</si>
  <si>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</si>
  <si>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</si>
  <si>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</si>
  <si>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</si>
  <si>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</si>
  <si>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</si>
  <si>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</si>
  <si>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</si>
  <si>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</si>
  <si>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</si>
  <si>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</si>
  <si>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</si>
  <si>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</si>
  <si>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</si>
  <si>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</si>
  <si>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</si>
  <si>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</si>
  <si>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</si>
  <si>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</si>
  <si>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</si>
  <si>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</si>
  <si>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</si>
  <si>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</si>
  <si>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</si>
  <si>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</si>
  <si>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</si>
  <si>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</si>
  <si>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</si>
  <si>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</si>
  <si>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</si>
  <si>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</si>
  <si>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</si>
  <si>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</si>
  <si>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</si>
  <si>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</si>
  <si>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</si>
  <si>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</si>
  <si>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</si>
  <si>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</si>
  <si>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</si>
  <si>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</si>
  <si>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</si>
  <si>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</si>
  <si>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</si>
  <si>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</si>
  <si>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</si>
  <si>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</si>
  <si>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</si>
  <si>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</si>
  <si>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</si>
  <si>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</si>
  <si>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</si>
  <si>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</si>
  <si>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</si>
  <si>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</si>
  <si>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</si>
  <si>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</si>
  <si>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</si>
  <si>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</si>
  <si>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</si>
  <si>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</si>
  <si>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</si>
  <si>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</si>
  <si>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</si>
  <si>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</si>
  <si>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</si>
  <si>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</si>
  <si>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</si>
  <si>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</si>
  <si>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</si>
  <si>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</si>
  <si>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</si>
  <si>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</si>
  <si>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</si>
  <si>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</si>
  <si>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</si>
  <si>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</si>
  <si>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</si>
  <si>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</si>
  <si>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</si>
  <si>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</si>
  <si>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</si>
  <si>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</si>
  <si>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</si>
  <si>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</si>
  <si>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</si>
  <si>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</si>
  <si>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</si>
  <si>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</si>
  <si>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</si>
  <si>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</si>
  <si>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</si>
  <si>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</si>
  <si>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</si>
  <si>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</si>
  <si>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</si>
  <si>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</si>
  <si>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</si>
  <si>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</si>
  <si>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</si>
  <si>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</si>
  <si>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</si>
  <si>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</si>
  <si>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</si>
  <si>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</si>
  <si>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</si>
  <si>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</si>
  <si>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</si>
  <si>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</si>
  <si>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</si>
  <si>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</si>
  <si>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</si>
  <si>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</si>
  <si>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</si>
  <si>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</si>
  <si>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</si>
  <si>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</si>
  <si>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</si>
  <si>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</si>
  <si>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</si>
  <si>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</si>
  <si>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</si>
  <si>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</si>
  <si>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</si>
  <si>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</si>
  <si>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</si>
  <si>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</si>
  <si>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</si>
  <si>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</si>
  <si>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</si>
  <si>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</si>
  <si>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</si>
  <si>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</si>
  <si>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</si>
  <si>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</si>
  <si>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</si>
  <si>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</si>
  <si>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</si>
  <si>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</si>
  <si>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</si>
  <si>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</si>
  <si>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</si>
  <si>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</si>
  <si>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</si>
  <si>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</si>
  <si>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</si>
  <si>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</si>
  <si>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</si>
  <si>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</si>
  <si>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</si>
  <si>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</si>
  <si>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</si>
  <si>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</si>
  <si>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</si>
  <si>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</si>
  <si>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</si>
  <si>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</si>
  <si>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</si>
  <si>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</si>
  <si>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</si>
  <si>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</si>
  <si>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</si>
  <si>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</si>
  <si>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</si>
  <si>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</si>
  <si>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</si>
  <si>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</si>
  <si>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</si>
  <si>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</si>
  <si>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</si>
  <si>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</si>
  <si>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</si>
  <si>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</si>
  <si>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</si>
  <si>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</si>
  <si>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</si>
  <si>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</si>
  <si>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</si>
  <si>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</si>
  <si>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</si>
  <si>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</si>
  <si>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</si>
  <si>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</si>
  <si>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</si>
  <si>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</si>
  <si>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</si>
  <si>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</si>
  <si>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</si>
  <si>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</si>
  <si>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</si>
  <si>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</si>
  <si>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</si>
  <si>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</si>
  <si>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</si>
  <si>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</si>
  <si>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</si>
  <si>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</si>
  <si>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</si>
  <si>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</si>
  <si>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</si>
  <si>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</si>
  <si>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</si>
  <si>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</si>
  <si>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</si>
  <si>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</si>
  <si>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</si>
  <si>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</si>
  <si>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</si>
  <si>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</si>
  <si>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</si>
  <si>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</si>
  <si>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</si>
  <si>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</si>
  <si>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</si>
  <si>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</si>
  <si>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</si>
  <si>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</si>
  <si>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</si>
  <si>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</si>
  <si>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</si>
  <si>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</si>
  <si>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</si>
  <si>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</si>
  <si>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</si>
  <si>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</si>
  <si>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</si>
  <si>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</si>
  <si>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</si>
  <si>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</si>
  <si>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</si>
  <si>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</si>
  <si>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</si>
  <si>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</si>
  <si>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</si>
  <si>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</si>
  <si>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</si>
  <si>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</si>
  <si>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</si>
  <si>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</si>
  <si>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</si>
  <si>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</si>
  <si>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</si>
  <si>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</si>
  <si>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</si>
  <si>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</si>
  <si>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</si>
  <si>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</si>
  <si>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</si>
  <si>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</si>
  <si>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</si>
  <si>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</si>
  <si>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</si>
  <si>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</si>
  <si>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</si>
  <si>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</si>
  <si>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</si>
  <si>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</si>
  <si>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</si>
  <si>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</si>
  <si>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</si>
  <si>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</si>
  <si>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</si>
  <si>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</si>
  <si>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</si>
  <si>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</si>
  <si>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</si>
  <si>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</si>
  <si>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</si>
  <si>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</si>
  <si>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</si>
  <si>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</si>
  <si>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</si>
  <si>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</si>
  <si>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</si>
  <si>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</si>
  <si>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</si>
  <si>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</si>
  <si>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</si>
  <si>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</si>
  <si>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</si>
  <si>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</si>
  <si>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</si>
  <si>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</si>
  <si>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</si>
  <si>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</si>
  <si>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</si>
  <si>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</si>
  <si>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</si>
  <si>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</si>
  <si>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</si>
  <si>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</si>
  <si>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</si>
  <si>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</si>
  <si>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</si>
  <si>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</si>
  <si>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</si>
  <si>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</si>
  <si>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</si>
  <si>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</si>
  <si>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</si>
  <si>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</si>
  <si>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</si>
  <si>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</si>
  <si>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</si>
  <si>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</si>
  <si>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</si>
  <si>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</si>
  <si>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</si>
  <si>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</si>
  <si>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</si>
  <si>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</si>
  <si>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</si>
  <si>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</si>
  <si>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</si>
  <si>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</si>
  <si>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</si>
  <si>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</si>
  <si>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</si>
  <si>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</si>
  <si>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</si>
  <si>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</si>
  <si>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</si>
  <si>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</si>
  <si>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</si>
  <si>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</si>
  <si>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</si>
  <si>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</si>
  <si>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</si>
  <si>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</si>
  <si>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</si>
  <si>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</si>
  <si>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</si>
  <si>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</si>
  <si>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</si>
  <si>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</si>
  <si>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</si>
  <si>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</si>
  <si>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</si>
  <si>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</si>
  <si>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</si>
  <si>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</si>
  <si>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</si>
  <si>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</si>
  <si>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</si>
  <si>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</si>
  <si>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</si>
  <si>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</si>
  <si>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</si>
  <si>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</si>
  <si>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</si>
  <si>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</si>
  <si>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</si>
  <si>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</si>
  <si>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</si>
  <si>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</si>
  <si>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</si>
  <si>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</si>
  <si>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</si>
  <si>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</si>
  <si>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</si>
  <si>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</si>
  <si>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</si>
  <si>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</si>
  <si>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</si>
  <si>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</si>
  <si>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</si>
  <si>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</si>
  <si>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</si>
  <si>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</si>
  <si>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</si>
  <si>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</si>
  <si>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</si>
  <si>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</si>
  <si>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</si>
  <si>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</si>
  <si>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</si>
  <si>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</si>
  <si>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</si>
  <si>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</si>
  <si>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</si>
  <si>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</si>
  <si>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</si>
  <si>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</si>
  <si>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</si>
  <si>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</si>
  <si>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</si>
  <si>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</si>
  <si>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</si>
  <si>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</si>
  <si>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</si>
  <si>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</si>
  <si>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</si>
  <si>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</si>
  <si>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</si>
  <si>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</si>
  <si>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</si>
  <si>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</si>
  <si>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</si>
  <si>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</si>
  <si>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</si>
  <si>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</si>
  <si>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</si>
  <si>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</si>
  <si>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</si>
  <si>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</si>
  <si>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</si>
  <si>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</si>
  <si>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</si>
  <si>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</si>
  <si>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</si>
  <si>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</si>
  <si>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</si>
  <si>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</si>
  <si>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</si>
  <si>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</si>
  <si>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</si>
  <si>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</si>
  <si>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</si>
  <si>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</si>
  <si>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</si>
  <si>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</si>
  <si>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</si>
  <si>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</si>
  <si>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</si>
  <si>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</si>
  <si>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</si>
  <si>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</si>
  <si>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</si>
  <si>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</si>
  <si>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</si>
  <si>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</si>
  <si>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</si>
  <si>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</si>
  <si>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</si>
  <si>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</si>
  <si>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</si>
  <si>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</si>
  <si>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</si>
  <si>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</si>
  <si>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</si>
  <si>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</si>
  <si>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</si>
  <si>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</si>
  <si>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</si>
  <si>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</si>
  <si>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</si>
  <si>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</si>
  <si>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</si>
  <si>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</si>
  <si>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</si>
  <si>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</si>
  <si>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</si>
  <si>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</si>
  <si>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</si>
  <si>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</si>
  <si>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</si>
  <si>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</si>
  <si>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</si>
  <si>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</si>
  <si>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</si>
  <si>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</si>
  <si>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</si>
  <si>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</si>
  <si>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</si>
  <si>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</si>
  <si>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</si>
  <si>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</si>
  <si>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</si>
  <si>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</si>
  <si>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</si>
  <si>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</si>
  <si>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</si>
  <si>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</si>
  <si>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</si>
  <si>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</si>
  <si>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</si>
  <si>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</si>
  <si>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</si>
  <si>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</si>
  <si>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</si>
  <si>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</si>
  <si>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</si>
  <si>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</si>
  <si>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</si>
  <si>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</si>
  <si>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</si>
  <si>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</si>
  <si>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</si>
  <si>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</si>
  <si>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</si>
  <si>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</si>
  <si>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</si>
  <si>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</si>
  <si>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</si>
  <si>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</si>
  <si>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</si>
  <si>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</si>
  <si>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</si>
  <si>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</si>
  <si>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</si>
  <si>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</si>
  <si>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</si>
  <si>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</si>
  <si>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</si>
  <si>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</si>
  <si>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</si>
  <si>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</si>
  <si>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</si>
  <si>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</si>
  <si>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</si>
  <si>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</si>
  <si>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</si>
  <si>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</si>
  <si>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</si>
  <si>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</si>
  <si>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</si>
  <si>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</si>
  <si>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</si>
  <si>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</si>
  <si>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</si>
  <si>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</si>
  <si>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</si>
  <si>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</si>
  <si>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</si>
  <si>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</si>
  <si>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</si>
  <si>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</si>
  <si>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</si>
  <si>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</si>
  <si>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</si>
  <si>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</si>
  <si>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</si>
  <si>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</si>
  <si>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</si>
  <si>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</si>
  <si>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</si>
  <si>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</si>
  <si>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</si>
  <si>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</si>
  <si>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</si>
  <si>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</si>
  <si>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</si>
  <si>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</si>
  <si>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</si>
  <si>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</si>
  <si>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</si>
  <si>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</si>
  <si>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</si>
  <si>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</si>
  <si>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</si>
  <si>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</si>
  <si>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</si>
  <si>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</si>
  <si>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</si>
  <si>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</si>
  <si>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</si>
  <si>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</si>
  <si>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</si>
  <si>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</si>
  <si>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</si>
  <si>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</si>
  <si>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</si>
  <si>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</si>
  <si>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</si>
  <si>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</si>
  <si>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</si>
  <si>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</si>
  <si>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</si>
  <si>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</si>
  <si>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</si>
  <si>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</si>
  <si>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</si>
  <si>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</si>
  <si>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</si>
  <si>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</si>
  <si>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</si>
  <si>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</si>
  <si>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</si>
  <si>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</si>
  <si>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</si>
  <si>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</si>
  <si>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</si>
  <si>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</si>
  <si>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</si>
  <si>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</si>
  <si>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</si>
  <si>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</si>
  <si>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</si>
  <si>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</si>
  <si>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</si>
  <si>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</si>
  <si>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</si>
  <si>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</si>
  <si>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</si>
  <si>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</si>
  <si>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</si>
  <si>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</si>
  <si>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</si>
  <si>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</si>
  <si>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</si>
  <si>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</si>
  <si>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</si>
  <si>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</si>
  <si>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</si>
  <si>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</si>
  <si>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</si>
  <si>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</si>
  <si>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</si>
  <si>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</si>
  <si>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</si>
  <si>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</si>
  <si>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</si>
  <si>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</si>
  <si>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</si>
  <si>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</si>
  <si>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</si>
  <si>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</si>
  <si>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</si>
  <si>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</si>
  <si>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</si>
  <si>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</si>
  <si>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</si>
  <si>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</si>
  <si>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</si>
  <si>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</si>
  <si>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</si>
  <si>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</si>
  <si>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</si>
  <si>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</si>
  <si>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</si>
  <si>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</si>
  <si>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</si>
  <si>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</si>
  <si>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</si>
  <si>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</si>
  <si>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</si>
  <si>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</si>
  <si>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</si>
  <si>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</si>
  <si>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</si>
  <si>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</si>
  <si>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</si>
  <si>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</si>
  <si>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</si>
  <si>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</si>
  <si>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</si>
  <si>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</si>
  <si>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</si>
  <si>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</si>
  <si>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</si>
  <si>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</si>
  <si>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</si>
  <si>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</si>
  <si>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</si>
  <si>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</si>
  <si>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</si>
  <si>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</si>
  <si>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</si>
  <si>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</si>
  <si>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</si>
  <si>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</si>
  <si>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</si>
  <si>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</si>
  <si>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</si>
  <si>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</si>
  <si>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</si>
  <si>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</si>
  <si>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</si>
  <si>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</si>
  <si>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</si>
  <si>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</si>
  <si>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</si>
  <si>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</si>
  <si>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</si>
  <si>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</si>
  <si>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</si>
  <si>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</si>
  <si>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</si>
  <si>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</si>
  <si>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</si>
  <si>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</si>
  <si>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</si>
  <si>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</si>
  <si>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</si>
  <si>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</si>
  <si>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</si>
  <si>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</si>
  <si>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</si>
  <si>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</si>
  <si>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</si>
  <si>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</si>
  <si>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</si>
  <si>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</si>
  <si>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</si>
  <si>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</si>
  <si>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</si>
  <si>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</si>
  <si>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</si>
  <si>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</si>
  <si>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</si>
  <si>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</si>
  <si>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</si>
  <si>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</si>
  <si>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</si>
  <si>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</si>
  <si>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</si>
  <si>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</si>
  <si>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</si>
  <si>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</si>
  <si>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</si>
  <si>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</si>
  <si>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</si>
  <si>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</si>
  <si>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</si>
  <si>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</si>
  <si>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</si>
  <si>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</si>
  <si>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</si>
  <si>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</si>
  <si>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</si>
  <si>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</si>
  <si>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</si>
  <si>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</si>
  <si>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</si>
  <si>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</si>
  <si>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</si>
  <si>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</si>
  <si>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</si>
  <si>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</si>
  <si>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</si>
  <si>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</si>
  <si>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</si>
  <si>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</si>
  <si>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</si>
  <si>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</si>
  <si>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</si>
  <si>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</si>
  <si>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</si>
  <si>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</si>
  <si>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</si>
  <si>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</si>
  <si>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</si>
  <si>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</si>
  <si>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</si>
  <si>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</si>
  <si>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</si>
  <si>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</si>
  <si>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</si>
  <si>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</si>
  <si>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</si>
  <si>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</si>
  <si>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</si>
  <si>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</si>
  <si>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</si>
  <si>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</si>
  <si>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</si>
  <si>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</si>
  <si>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</si>
  <si>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</si>
  <si>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</si>
  <si>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</si>
  <si>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</si>
  <si>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</si>
  <si>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</si>
  <si>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</si>
  <si>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</si>
  <si>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</si>
  <si>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</si>
  <si>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</si>
  <si>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</si>
  <si>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</si>
  <si>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</si>
  <si>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</si>
  <si>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</si>
  <si>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</si>
  <si>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</si>
  <si>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</si>
  <si>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</si>
  <si>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</si>
  <si>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</si>
  <si>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</si>
  <si>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</si>
  <si>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</si>
  <si>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</si>
  <si>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</si>
  <si>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</si>
  <si>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</si>
  <si>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</si>
  <si>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</si>
  <si>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</si>
  <si>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</si>
  <si>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</si>
  <si>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</si>
  <si>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</si>
  <si>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</si>
  <si>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</si>
  <si>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</si>
  <si>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</si>
  <si>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</si>
  <si>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</si>
  <si>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</si>
  <si>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</si>
  <si>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</si>
  <si>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</si>
  <si>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</si>
  <si>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</si>
  <si>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</si>
  <si>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</si>
  <si>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</si>
  <si>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</si>
  <si>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</si>
  <si>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</si>
  <si>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</si>
  <si>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</si>
  <si>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</si>
  <si>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</si>
  <si>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</si>
  <si>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</si>
  <si>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</si>
  <si>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</si>
  <si>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</si>
  <si>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</si>
  <si>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</si>
  <si>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</si>
  <si>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</si>
  <si>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</si>
  <si>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</si>
  <si>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</si>
  <si>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</si>
  <si>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</si>
  <si>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</si>
  <si>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</si>
  <si>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</si>
  <si>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</si>
  <si>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</si>
  <si>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</si>
  <si>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</si>
  <si>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</si>
  <si>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</si>
  <si>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</si>
  <si>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</si>
  <si>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</si>
  <si>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</si>
  <si>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</si>
  <si>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</si>
  <si>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</si>
  <si>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</si>
  <si>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</si>
  <si>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</si>
  <si>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</si>
  <si>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</si>
  <si>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</si>
  <si>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</si>
  <si>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</si>
  <si>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</si>
  <si>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</si>
  <si>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</si>
  <si>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</si>
  <si>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</si>
  <si>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</si>
  <si>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</si>
  <si>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</si>
  <si>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</si>
  <si>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</si>
  <si>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</si>
  <si>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</si>
  <si>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</si>
  <si>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</si>
  <si>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</si>
  <si>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</si>
  <si>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</si>
  <si>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</si>
  <si>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</si>
  <si>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</si>
  <si>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</si>
  <si>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</si>
  <si>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</si>
  <si>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</si>
  <si>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</si>
  <si>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</si>
  <si>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</si>
  <si>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</si>
  <si>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</si>
  <si>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</si>
  <si>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</si>
  <si>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</si>
  <si>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</si>
  <si>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</si>
  <si>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</si>
  <si>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</si>
  <si>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</si>
  <si>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</si>
  <si>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</si>
  <si>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</si>
  <si>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</si>
  <si>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</si>
  <si>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</si>
  <si>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</si>
  <si>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</si>
  <si>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</si>
  <si>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</si>
  <si>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</si>
  <si>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</si>
  <si>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</si>
  <si>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</si>
  <si>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</si>
  <si>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</si>
  <si>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</si>
  <si>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</si>
  <si>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</si>
  <si>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</si>
  <si>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</si>
  <si>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</si>
  <si>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</si>
  <si>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</si>
  <si>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</si>
  <si>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</si>
  <si>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</si>
  <si>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</si>
  <si>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</si>
  <si>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</si>
  <si>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</si>
  <si>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</si>
  <si>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</si>
  <si>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</si>
  <si>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</si>
  <si>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</si>
  <si>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</si>
  <si>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</si>
  <si>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</si>
  <si>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</si>
  <si>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</si>
  <si>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</si>
  <si>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</si>
  <si>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</si>
  <si>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</si>
  <si>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</si>
  <si>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</si>
  <si>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</si>
  <si>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</si>
  <si>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</si>
  <si>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</si>
  <si>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</si>
  <si>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</si>
  <si>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</si>
  <si>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</si>
  <si>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</si>
  <si>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</si>
  <si>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</si>
  <si>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</si>
  <si>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</si>
  <si>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</si>
  <si>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</si>
  <si>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</si>
  <si>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</si>
  <si>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</si>
  <si>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</si>
  <si>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</si>
  <si>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</si>
  <si>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</si>
  <si>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</si>
  <si>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</si>
  <si>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</si>
  <si>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</si>
  <si>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</si>
  <si>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</si>
  <si>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</si>
  <si>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</si>
  <si>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</si>
  <si>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</si>
  <si>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</si>
  <si>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</si>
  <si>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</si>
  <si>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</si>
  <si>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</si>
  <si>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</si>
  <si>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</si>
  <si>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</si>
  <si>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</si>
  <si>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</si>
  <si>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</si>
  <si>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</si>
  <si>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</si>
  <si>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</si>
  <si>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</si>
  <si>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</si>
  <si>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</si>
  <si>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</si>
  <si>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</si>
  <si>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</si>
  <si>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</si>
  <si>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</si>
  <si>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</si>
  <si>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</si>
  <si>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</si>
  <si>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</si>
  <si>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</si>
  <si>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</si>
  <si>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</si>
  <si>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</si>
  <si>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</si>
  <si>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</si>
  <si>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</si>
  <si>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</si>
  <si>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</si>
  <si>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</si>
  <si>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</si>
  <si>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</si>
  <si>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</si>
  <si>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</si>
  <si>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</si>
  <si>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</si>
  <si>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</si>
  <si>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</si>
  <si>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</si>
  <si>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</si>
  <si>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</si>
  <si>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</si>
  <si>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</si>
  <si>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</si>
  <si>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</si>
  <si>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</si>
  <si>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</si>
  <si>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</si>
  <si>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</si>
  <si>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</si>
  <si>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</si>
  <si>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</si>
  <si>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</si>
  <si>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</si>
  <si>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</si>
  <si>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</si>
  <si>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</si>
  <si>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</si>
  <si>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</si>
  <si>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</si>
  <si>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</si>
  <si>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</si>
  <si>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</si>
  <si>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</si>
  <si>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</si>
  <si>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</si>
  <si>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</si>
  <si>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</si>
  <si>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</si>
  <si>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</si>
  <si>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</si>
  <si>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</si>
  <si>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</si>
  <si>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</si>
  <si>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</si>
  <si>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</si>
  <si>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</si>
  <si>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</si>
  <si>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</si>
  <si>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</si>
  <si>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</si>
  <si>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</si>
  <si>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</si>
  <si>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</si>
  <si>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</si>
  <si>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</si>
  <si>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</si>
  <si>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</si>
  <si>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</si>
  <si>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</si>
  <si>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</si>
  <si>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</si>
  <si>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</si>
  <si>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</si>
  <si>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</si>
  <si>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</si>
  <si>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</si>
  <si>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</si>
  <si>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</si>
  <si>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</si>
  <si>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</si>
  <si>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</si>
  <si>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</si>
  <si>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</si>
  <si>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</si>
  <si>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</si>
  <si>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</si>
  <si>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</si>
  <si>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</si>
  <si>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</si>
  <si>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</si>
  <si>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</si>
  <si>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</si>
  <si>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</si>
  <si>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</si>
  <si>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</si>
  <si>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</si>
  <si>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</si>
  <si>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</si>
  <si>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</si>
  <si>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</si>
  <si>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</si>
  <si>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</si>
  <si>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</si>
  <si>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</si>
  <si>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</si>
  <si>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</si>
  <si>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</si>
  <si>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</si>
  <si>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</si>
  <si>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</si>
  <si>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</si>
  <si>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</si>
  <si>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</si>
  <si>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</si>
  <si>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</si>
  <si>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</si>
  <si>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</si>
  <si>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</si>
  <si>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</si>
  <si>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</si>
  <si>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</si>
  <si>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</si>
  <si>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</si>
  <si>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</si>
  <si>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</si>
  <si>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</si>
  <si>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</si>
  <si>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</si>
  <si>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</si>
  <si>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</si>
  <si>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</si>
  <si>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</si>
  <si>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</si>
  <si>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</si>
  <si>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</si>
  <si>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</si>
  <si>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</si>
  <si>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</si>
  <si>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</si>
  <si>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</si>
  <si>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</si>
  <si>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</si>
  <si>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</si>
  <si>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</si>
  <si>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</si>
  <si>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</si>
  <si>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</si>
  <si>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</si>
  <si>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</si>
  <si>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</si>
  <si>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</si>
  <si>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</si>
  <si>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</si>
  <si>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</si>
  <si>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</si>
  <si>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</si>
  <si>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</si>
  <si>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</si>
  <si>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</si>
  <si>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</si>
  <si>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</si>
  <si>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</si>
  <si>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</si>
  <si>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</si>
  <si>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</si>
  <si>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</si>
  <si>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</si>
  <si>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</si>
  <si>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</si>
  <si>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</si>
  <si>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</si>
  <si>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</si>
  <si>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</si>
  <si>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</si>
  <si>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</si>
  <si>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</si>
  <si>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</si>
  <si>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</si>
  <si>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</si>
  <si>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</si>
  <si>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</si>
  <si>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</si>
  <si>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</si>
  <si>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</si>
  <si>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</si>
  <si>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</si>
  <si>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</si>
  <si>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</si>
  <si>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</si>
  <si>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</si>
  <si>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</si>
  <si>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</si>
  <si>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</si>
  <si>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</si>
  <si>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</si>
  <si>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</si>
  <si>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</si>
  <si>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</si>
  <si>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</si>
  <si>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</si>
  <si>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</si>
  <si>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</si>
  <si>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</si>
  <si>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</si>
  <si>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</si>
  <si>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</si>
  <si>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</si>
  <si>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</si>
  <si>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</si>
  <si>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</si>
  <si>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</si>
  <si>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</si>
  <si>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</si>
  <si>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</si>
  <si>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</si>
  <si>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</si>
  <si>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</si>
  <si>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</si>
  <si>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</si>
  <si>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</si>
  <si>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</si>
  <si>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</si>
  <si>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</si>
  <si>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</si>
  <si>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</si>
  <si>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</si>
  <si>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</si>
  <si>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</si>
  <si>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</si>
  <si>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</si>
  <si>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</si>
  <si>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</si>
  <si>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</si>
  <si>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</si>
  <si>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</si>
  <si>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</si>
  <si>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</si>
  <si>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</si>
  <si>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</si>
  <si>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</si>
  <si>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</si>
  <si>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</si>
  <si>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</si>
  <si>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</si>
  <si>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</si>
  <si>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</si>
  <si>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</si>
  <si>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</si>
  <si>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</si>
  <si>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</si>
  <si>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</si>
  <si>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</si>
  <si>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</si>
  <si>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</si>
  <si>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</si>
  <si>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</si>
  <si>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</si>
  <si>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</si>
  <si>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</si>
  <si>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</si>
  <si>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</si>
  <si>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</si>
  <si>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</si>
  <si>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</si>
  <si>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</si>
  <si>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</si>
  <si>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</si>
  <si>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</si>
  <si>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</si>
  <si>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</si>
  <si>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</si>
  <si>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</si>
  <si>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</si>
  <si>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</si>
  <si>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</si>
  <si>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</si>
  <si>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</si>
  <si>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</si>
  <si>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</si>
  <si>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</si>
  <si>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</si>
  <si>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</si>
  <si>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</si>
  <si>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</si>
  <si>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</si>
  <si>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</si>
  <si>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</si>
  <si>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</si>
  <si>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</si>
  <si>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</si>
  <si>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</si>
  <si>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</si>
  <si>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</si>
  <si>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</si>
  <si>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</si>
  <si>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</si>
  <si>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</si>
  <si>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</si>
  <si>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</si>
  <si>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</si>
  <si>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</si>
  <si>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</si>
  <si>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</si>
  <si>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</si>
  <si>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</si>
  <si>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</si>
  <si>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</si>
  <si>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</si>
  <si>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</si>
  <si>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</si>
  <si>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</si>
  <si>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</si>
  <si>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</si>
  <si>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</si>
  <si>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</si>
  <si>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</si>
  <si>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</si>
  <si>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</si>
  <si>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</si>
  <si>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</si>
  <si>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</si>
  <si>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</si>
  <si>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</si>
  <si>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</si>
  <si>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</si>
  <si>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</si>
  <si>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</si>
  <si>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</si>
  <si>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</si>
  <si>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</si>
  <si>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</si>
  <si>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</si>
  <si>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</si>
  <si>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</si>
  <si>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</si>
  <si>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</si>
  <si>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</si>
  <si>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</si>
  <si>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</si>
  <si>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</si>
  <si>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</si>
  <si>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</si>
  <si>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</si>
  <si>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</si>
  <si>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</si>
  <si>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</si>
  <si>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</si>
  <si>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</si>
  <si>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</si>
  <si>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</si>
  <si>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</si>
  <si>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</si>
  <si>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</si>
  <si>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</si>
  <si>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</si>
  <si>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</si>
  <si>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</si>
  <si>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</si>
  <si>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</si>
  <si>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</si>
  <si>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</si>
  <si>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</si>
  <si>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</si>
  <si>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</si>
  <si>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</si>
  <si>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</si>
  <si>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</si>
  <si>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</si>
  <si>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</si>
  <si>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</si>
  <si>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</si>
  <si>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</si>
  <si>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</si>
  <si>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</si>
  <si>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</si>
  <si>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</si>
  <si>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</si>
  <si>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</si>
  <si>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</si>
  <si>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</si>
  <si>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</si>
  <si>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</si>
  <si>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</si>
  <si>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</si>
  <si>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</si>
  <si>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</si>
  <si>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</si>
  <si>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</si>
  <si>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</si>
  <si>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</si>
  <si>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</si>
  <si>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</si>
  <si>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</si>
  <si>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</si>
  <si>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</si>
  <si>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</si>
  <si>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</si>
  <si>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</si>
  <si>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</si>
  <si>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</si>
  <si>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</si>
  <si>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</si>
  <si>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</si>
  <si>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</si>
  <si>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</si>
  <si>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</si>
  <si>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</si>
  <si>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</si>
  <si>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</si>
  <si>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</si>
  <si>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</si>
  <si>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</si>
  <si>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</si>
  <si>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</si>
  <si>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</si>
  <si>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</si>
  <si>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</si>
  <si>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</si>
  <si>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</si>
  <si>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</si>
  <si>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</si>
  <si>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</si>
  <si>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</si>
  <si>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</si>
  <si>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</si>
  <si>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</si>
  <si>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</si>
  <si>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</si>
  <si>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</si>
  <si>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</si>
  <si>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</si>
  <si>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</si>
  <si>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</si>
  <si>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</si>
  <si>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</si>
  <si>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</si>
  <si>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</si>
  <si>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</si>
  <si>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</si>
  <si>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</si>
  <si>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</si>
  <si>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</si>
  <si>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</si>
  <si>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</si>
  <si>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</si>
  <si>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</si>
  <si>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</si>
  <si>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</si>
  <si>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</si>
  <si>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</si>
  <si>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</si>
  <si>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</si>
  <si>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</si>
  <si>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</si>
  <si>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</si>
  <si>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</si>
  <si>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</si>
  <si>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</si>
  <si>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</si>
  <si>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</si>
  <si>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</si>
  <si>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</si>
  <si>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</si>
  <si>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</si>
  <si>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</si>
  <si>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</si>
  <si>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</si>
  <si>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</si>
  <si>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</si>
  <si>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</si>
  <si>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</si>
  <si>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</si>
  <si>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</si>
  <si>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</si>
  <si>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</si>
  <si>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</si>
  <si>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</si>
  <si>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</si>
  <si>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</si>
  <si>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</si>
  <si>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</si>
  <si>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</si>
  <si>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</si>
  <si>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</si>
  <si>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</si>
  <si>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</si>
  <si>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</si>
  <si>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</si>
  <si>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</si>
  <si>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</si>
  <si>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</si>
  <si>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</si>
  <si>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</si>
  <si>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</si>
  <si>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</si>
  <si>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</si>
  <si>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</si>
  <si>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</si>
  <si>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</si>
  <si>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</si>
  <si>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</si>
  <si>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</si>
  <si>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</si>
  <si>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</si>
  <si>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</si>
  <si>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</si>
  <si>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</si>
  <si>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</si>
  <si>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</si>
  <si>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</si>
  <si>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</si>
  <si>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</si>
  <si>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</si>
  <si>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</si>
  <si>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</si>
  <si>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</si>
  <si>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</si>
  <si>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</si>
  <si>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</si>
  <si>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</si>
  <si>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</si>
  <si>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</si>
  <si>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</si>
  <si>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</si>
  <si>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</si>
  <si>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</si>
  <si>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</si>
  <si>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</si>
  <si>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</si>
  <si>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</si>
  <si>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</si>
  <si>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</si>
  <si>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</si>
  <si>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</si>
  <si>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</si>
  <si>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</si>
  <si>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</si>
  <si>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</si>
  <si>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</si>
  <si>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</si>
  <si>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</si>
  <si>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</si>
  <si>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</si>
  <si>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</si>
  <si>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</si>
  <si>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</si>
  <si>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</si>
  <si>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</si>
  <si>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</si>
  <si>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</si>
  <si>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</si>
  <si>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</si>
  <si>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</si>
  <si>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</si>
  <si>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</si>
  <si>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</si>
  <si>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</si>
  <si>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</si>
  <si>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</si>
  <si>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</si>
  <si>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</si>
  <si>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</si>
  <si>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</si>
  <si>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</si>
  <si>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</si>
  <si>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</si>
  <si>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</si>
  <si>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</si>
  <si>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</si>
  <si>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</si>
  <si>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</si>
  <si>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</si>
  <si>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</si>
  <si>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</si>
  <si>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</si>
  <si>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</si>
  <si>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</si>
  <si>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</si>
  <si>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</si>
  <si>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</si>
  <si>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</si>
  <si>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</si>
  <si>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</si>
  <si>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</si>
  <si>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</si>
  <si>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</si>
  <si>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</si>
  <si>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</si>
  <si>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</si>
  <si>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</si>
  <si>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</si>
  <si>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</si>
  <si>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</si>
  <si>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</si>
  <si>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</si>
  <si>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</si>
  <si>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</si>
  <si>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</si>
  <si>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</si>
  <si>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</si>
  <si>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</si>
  <si>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</si>
  <si>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</si>
  <si>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</si>
  <si>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</si>
  <si>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</si>
  <si>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</si>
  <si>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</si>
  <si>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</si>
  <si>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</si>
  <si>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</si>
  <si>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</si>
  <si>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</si>
  <si>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</si>
  <si>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</si>
  <si>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</si>
  <si>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</si>
  <si>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</si>
  <si>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</si>
  <si>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</si>
  <si>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</si>
  <si>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</si>
  <si>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</si>
  <si>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</si>
  <si>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</si>
  <si>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</si>
  <si>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</si>
  <si>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</si>
  <si>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</si>
  <si>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</si>
  <si>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</si>
  <si>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</si>
  <si>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</si>
  <si>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</si>
  <si>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</si>
  <si>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</si>
  <si>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</si>
  <si>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</si>
  <si>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</si>
  <si>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</si>
  <si>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</si>
  <si>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</si>
  <si>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</si>
  <si>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</si>
  <si>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</si>
  <si>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</si>
  <si>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</si>
  <si>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</si>
  <si>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</si>
  <si>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</si>
  <si>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</si>
  <si>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</si>
  <si>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</si>
  <si>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</si>
  <si>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</si>
  <si>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</si>
  <si>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</si>
  <si>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</si>
  <si>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</si>
  <si>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</si>
  <si>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</si>
  <si>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</si>
  <si>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</si>
  <si>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</si>
  <si>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</si>
  <si>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</si>
  <si>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</si>
  <si>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</si>
  <si>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</si>
  <si>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</si>
  <si>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</si>
  <si>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</si>
  <si>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</si>
  <si>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</si>
  <si>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</si>
  <si>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</si>
  <si>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</si>
  <si>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</si>
  <si>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</si>
  <si>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</si>
  <si>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</si>
  <si>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</si>
  <si>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</si>
  <si>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</si>
  <si>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</si>
  <si>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</si>
  <si>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</si>
  <si>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</si>
  <si>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</si>
  <si>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</si>
  <si>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</si>
  <si>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</si>
  <si>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</si>
  <si>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</si>
  <si>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</si>
  <si>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</si>
  <si>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</si>
  <si>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</si>
  <si>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</si>
  <si>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</si>
  <si>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</si>
  <si>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</si>
  <si>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</si>
  <si>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</si>
  <si>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</si>
  <si>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</si>
  <si>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</si>
  <si>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</si>
  <si>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</si>
  <si>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</si>
  <si>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</si>
  <si>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</si>
  <si>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</si>
  <si>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</si>
  <si>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</si>
  <si>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</si>
  <si>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</si>
  <si>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</si>
  <si>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</si>
  <si>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</si>
  <si>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</si>
  <si>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</si>
  <si>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</si>
  <si>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</si>
  <si>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</si>
  <si>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</si>
  <si>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</si>
  <si>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</si>
  <si>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</si>
  <si>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</si>
  <si>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</si>
  <si>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</si>
  <si>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</si>
  <si>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</si>
  <si>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</si>
  <si>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</si>
  <si>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</si>
  <si>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</si>
  <si>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</si>
  <si>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</si>
  <si>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</si>
  <si>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</si>
  <si>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</si>
  <si>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</si>
  <si>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</si>
  <si>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</si>
  <si>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</si>
  <si>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</si>
  <si>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</si>
  <si>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</si>
  <si>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</si>
  <si>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</si>
  <si>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</si>
  <si>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</si>
  <si>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</si>
  <si>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</si>
  <si>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</si>
  <si>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</si>
  <si>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</si>
  <si>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</si>
  <si>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</si>
  <si>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</si>
  <si>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</si>
  <si>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</si>
  <si>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</si>
  <si>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</si>
  <si>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</si>
  <si>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</si>
  <si>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</si>
  <si>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</si>
  <si>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</si>
  <si>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</si>
  <si>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</si>
  <si>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</si>
  <si>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</si>
  <si>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</si>
  <si>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</si>
  <si>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</si>
  <si>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</si>
  <si>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</si>
  <si>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</si>
  <si>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</si>
  <si>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</si>
  <si>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</si>
  <si>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</si>
  <si>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</si>
  <si>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</si>
  <si>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</si>
  <si>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</si>
  <si>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</si>
  <si>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</si>
  <si>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</si>
  <si>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</si>
  <si>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</si>
  <si>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</si>
  <si>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</si>
  <si>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</si>
  <si>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</si>
  <si>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</si>
  <si>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</si>
  <si>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</si>
  <si>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</si>
  <si>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</si>
  <si>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</si>
  <si>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</si>
  <si>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</si>
  <si>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</si>
  <si>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</si>
  <si>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</si>
  <si>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</si>
  <si>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</si>
  <si>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</si>
  <si>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</si>
  <si>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</si>
  <si>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</si>
  <si>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</si>
  <si>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</si>
  <si>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</si>
  <si>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</si>
  <si>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</si>
  <si>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</si>
  <si>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</si>
  <si>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</si>
  <si>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</si>
  <si>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</si>
  <si>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</si>
  <si>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</si>
  <si>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</si>
  <si>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</si>
  <si>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</si>
  <si>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</si>
  <si>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</si>
  <si>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</si>
  <si>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</si>
  <si>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</si>
  <si>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</si>
  <si>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</si>
  <si>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</si>
  <si>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</si>
  <si>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</si>
  <si>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</si>
  <si>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</si>
  <si>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</si>
  <si>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</si>
  <si>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</si>
  <si>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</si>
  <si>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</si>
  <si>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</si>
  <si>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</si>
  <si>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</si>
  <si>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</si>
  <si>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</si>
  <si>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</si>
  <si>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</si>
  <si>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</si>
  <si>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</si>
  <si>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</si>
  <si>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</si>
  <si>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</si>
  <si>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</si>
  <si>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</si>
  <si>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</si>
  <si>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</si>
  <si>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</si>
  <si>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</si>
  <si>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</si>
  <si>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</si>
  <si>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</si>
  <si>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</si>
  <si>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</si>
  <si>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</si>
  <si>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</si>
  <si>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</si>
  <si>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</si>
  <si>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</si>
  <si>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</si>
  <si>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</si>
  <si>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</si>
  <si>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</si>
  <si>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</si>
  <si>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</si>
  <si>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</si>
  <si>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</si>
  <si>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</si>
  <si>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</si>
  <si>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</si>
  <si>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</si>
  <si>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</si>
  <si>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</si>
  <si>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</si>
  <si>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</si>
  <si>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</si>
  <si>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</si>
  <si>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</si>
  <si>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</si>
  <si>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</si>
  <si>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</si>
  <si>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</si>
  <si>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</si>
  <si>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</si>
  <si>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</si>
  <si>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</si>
  <si>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</si>
  <si>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</si>
  <si>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</si>
  <si>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</si>
  <si>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</si>
  <si>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</si>
  <si>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</si>
  <si>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</si>
  <si>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</si>
  <si>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</si>
  <si>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</si>
  <si>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</si>
  <si>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</si>
  <si>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</si>
  <si>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</si>
  <si>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</si>
  <si>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</si>
  <si>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</si>
  <si>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</si>
  <si>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</si>
  <si>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</si>
  <si>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</si>
  <si>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</si>
  <si>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</si>
  <si>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</si>
  <si>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</si>
  <si>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</si>
  <si>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</si>
  <si>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</si>
  <si>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</si>
  <si>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</si>
  <si>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</si>
  <si>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</si>
  <si>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</si>
  <si>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</si>
  <si>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</si>
  <si>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</si>
  <si>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</si>
  <si>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</si>
  <si>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</si>
  <si>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</si>
  <si>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</si>
  <si>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</si>
  <si>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</si>
  <si>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</si>
  <si>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</si>
  <si>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</si>
  <si>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</si>
  <si>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</si>
  <si>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</si>
  <si>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</si>
  <si>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</si>
  <si>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</si>
  <si>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</si>
  <si>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</si>
  <si>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</si>
  <si>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</si>
  <si>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</si>
  <si>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</si>
  <si>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</si>
  <si>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</si>
  <si>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</si>
  <si>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</si>
  <si>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</si>
  <si>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</si>
  <si>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</si>
  <si>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</si>
  <si>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</si>
  <si>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</si>
  <si>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</si>
  <si>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</si>
  <si>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</si>
  <si>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</si>
  <si>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</si>
  <si>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</si>
  <si>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</si>
  <si>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</si>
  <si>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</si>
  <si>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</si>
  <si>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</si>
  <si>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</si>
  <si>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</si>
  <si>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</si>
  <si>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</si>
  <si>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</si>
  <si>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</si>
  <si>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</si>
  <si>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</si>
  <si>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</si>
  <si>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</si>
  <si>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</si>
  <si>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</si>
  <si>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</si>
  <si>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</si>
  <si>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</si>
  <si>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</si>
  <si>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</si>
  <si>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</si>
  <si>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</si>
  <si>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</si>
  <si>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</si>
  <si>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</si>
  <si>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</si>
  <si>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</si>
  <si>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</si>
  <si>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</si>
  <si>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</si>
  <si>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</si>
  <si>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</si>
  <si>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</si>
  <si>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</si>
  <si>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</si>
  <si>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</si>
  <si>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</si>
  <si>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</si>
  <si>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</si>
  <si>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</si>
  <si>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</si>
  <si>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</si>
  <si>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</si>
  <si>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</si>
  <si>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</si>
  <si>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</si>
  <si>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</si>
  <si>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</si>
  <si>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</si>
  <si>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</si>
  <si>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</si>
  <si>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</si>
  <si>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</si>
  <si>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</si>
  <si>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</si>
  <si>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</si>
  <si>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</si>
  <si>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</si>
  <si>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</si>
  <si>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</si>
  <si>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</si>
  <si>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</si>
  <si>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</si>
  <si>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</si>
  <si>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</si>
  <si>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</si>
  <si>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</si>
  <si>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</si>
  <si>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</si>
  <si>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</si>
  <si>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</si>
  <si>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</si>
  <si>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</si>
  <si>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</si>
  <si>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</si>
  <si>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</si>
  <si>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</si>
  <si>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</si>
  <si>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</si>
  <si>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</si>
  <si>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</si>
  <si>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</si>
  <si>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</si>
  <si>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</si>
  <si>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</si>
  <si>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</si>
  <si>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</si>
  <si>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</si>
  <si>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</si>
  <si>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</si>
  <si>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</si>
  <si>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</si>
  <si>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</si>
  <si>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</si>
  <si>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</si>
  <si>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</si>
  <si>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</si>
  <si>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</si>
  <si>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</si>
  <si>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</si>
  <si>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</si>
  <si>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</si>
  <si>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</si>
  <si>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</si>
  <si>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</si>
  <si>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</si>
  <si>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</si>
  <si>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</si>
  <si>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</si>
  <si>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</si>
  <si>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</si>
  <si>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</si>
  <si>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</si>
  <si>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</si>
  <si>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</si>
  <si>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</si>
  <si>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</si>
  <si>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</si>
  <si>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</si>
  <si>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</si>
  <si>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</si>
  <si>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</si>
  <si>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</si>
  <si>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</si>
  <si>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</si>
  <si>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</si>
  <si>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</si>
  <si>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</si>
  <si>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</si>
  <si>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</si>
  <si>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</si>
  <si>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</si>
  <si>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</si>
  <si>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</si>
  <si>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</si>
  <si>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</si>
  <si>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</si>
  <si>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</si>
  <si>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</si>
  <si>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</si>
  <si>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</si>
  <si>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</si>
  <si>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</si>
  <si>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</si>
  <si>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</si>
  <si>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</si>
  <si>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</si>
  <si>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</si>
  <si>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</si>
  <si>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</si>
  <si>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</si>
  <si>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</si>
  <si>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</si>
  <si>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</si>
  <si>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</si>
  <si>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</si>
  <si>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</si>
  <si>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</si>
  <si>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</si>
  <si>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</si>
  <si>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</si>
  <si>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</si>
  <si>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</si>
  <si>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</si>
  <si>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</si>
  <si>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</si>
  <si>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</si>
  <si>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</si>
  <si>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</si>
  <si>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</si>
  <si>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</si>
  <si>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</si>
  <si>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</si>
  <si>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</si>
  <si>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</si>
  <si>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</si>
  <si>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</si>
  <si>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</si>
  <si>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</si>
  <si>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</si>
  <si>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</si>
  <si>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</si>
  <si>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</si>
  <si>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</si>
  <si>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</si>
  <si>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</si>
  <si>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</si>
  <si>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</si>
  <si>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</si>
  <si>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</si>
  <si>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</si>
  <si>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</si>
  <si>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</si>
  <si>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</si>
  <si>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</si>
  <si>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</si>
  <si>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</si>
  <si>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</si>
  <si>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</si>
  <si>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</si>
  <si>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</si>
  <si>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</si>
  <si>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</si>
  <si>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</si>
  <si>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</si>
  <si>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</si>
  <si>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</si>
  <si>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</si>
  <si>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</si>
  <si>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</si>
  <si>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</si>
  <si>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</si>
  <si>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</si>
  <si>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</si>
  <si>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</si>
  <si>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</si>
  <si>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</si>
  <si>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</si>
  <si>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</si>
  <si>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</si>
  <si>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</si>
  <si>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</si>
  <si>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</si>
  <si>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</si>
  <si>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</si>
  <si>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</si>
  <si>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</si>
  <si>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</si>
  <si>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</si>
  <si>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</si>
  <si>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</si>
  <si>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</si>
  <si>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</si>
  <si>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</si>
  <si>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</si>
  <si>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</si>
  <si>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</si>
  <si>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</si>
  <si>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</si>
  <si>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</si>
  <si>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</si>
  <si>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</si>
  <si>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</si>
  <si>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</si>
  <si>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</si>
  <si>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</si>
  <si>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</si>
  <si>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</si>
  <si>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</si>
  <si>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</si>
  <si>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</si>
  <si>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</si>
  <si>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</si>
  <si>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</si>
  <si>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</si>
  <si>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</si>
  <si>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</si>
  <si>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</si>
  <si>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</si>
  <si>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</si>
  <si>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</si>
  <si>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</si>
  <si>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</si>
  <si>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</si>
  <si>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</si>
  <si>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</si>
  <si>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</si>
  <si>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</si>
  <si>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</si>
  <si>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</si>
  <si>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</si>
  <si>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</si>
  <si>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</si>
  <si>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</si>
  <si>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</si>
  <si>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</si>
  <si>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</si>
  <si>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</si>
  <si>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</si>
  <si>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</si>
  <si>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</si>
  <si>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</si>
  <si>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</si>
  <si>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</si>
  <si>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</si>
  <si>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</si>
  <si>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</si>
  <si>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</si>
  <si>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</si>
  <si>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</si>
  <si>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</si>
  <si>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</si>
  <si>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</si>
  <si>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</si>
  <si>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</si>
  <si>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</si>
  <si>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</si>
  <si>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</si>
  <si>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</si>
  <si>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</si>
  <si>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</si>
  <si>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</si>
  <si>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</si>
  <si>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</si>
  <si>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</si>
  <si>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</si>
  <si>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</si>
  <si>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</si>
  <si>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</si>
  <si>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</si>
  <si>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</si>
  <si>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</si>
  <si>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</si>
  <si>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</si>
  <si>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</si>
  <si>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</si>
  <si>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</si>
  <si>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</si>
  <si>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</si>
  <si>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</si>
  <si>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</si>
  <si>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</si>
  <si>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</si>
  <si>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</si>
  <si>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</si>
  <si>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</si>
  <si>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</si>
  <si>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</si>
  <si>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</si>
  <si>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</si>
  <si>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</si>
  <si>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</si>
  <si>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</si>
  <si>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</si>
  <si>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</si>
  <si>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</si>
  <si>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</si>
  <si>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</si>
  <si>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</si>
  <si>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</si>
  <si>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</si>
  <si>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</si>
  <si>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</si>
  <si>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</si>
  <si>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</si>
  <si>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</si>
  <si>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</si>
  <si>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</si>
  <si>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</si>
  <si>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</si>
  <si>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</si>
  <si>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</si>
  <si>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</si>
  <si>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</si>
  <si>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</si>
  <si>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</si>
  <si>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</si>
  <si>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</si>
  <si>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</si>
  <si>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</si>
  <si>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</si>
  <si>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</si>
  <si>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</si>
  <si>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</si>
  <si>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</si>
  <si>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</si>
  <si>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</si>
  <si>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</si>
  <si>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</si>
  <si>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</si>
  <si>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</si>
  <si>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</si>
  <si>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</si>
  <si>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</si>
  <si>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</si>
  <si>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</si>
  <si>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</si>
  <si>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</si>
  <si>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</si>
  <si>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</si>
  <si>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</si>
  <si>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</si>
  <si>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</si>
  <si>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</si>
  <si>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</si>
  <si>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</si>
  <si>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</si>
  <si>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</si>
  <si>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</si>
  <si>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</si>
  <si>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</si>
  <si>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</si>
  <si>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</si>
  <si>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</si>
  <si>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</si>
  <si>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</si>
  <si>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</si>
  <si>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</si>
  <si>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</si>
  <si>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</si>
  <si>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</si>
  <si>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</si>
  <si>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</si>
  <si>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</si>
  <si>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</si>
  <si>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</si>
  <si>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</si>
  <si>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</si>
  <si>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</si>
  <si>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</si>
  <si>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</si>
  <si>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</si>
  <si>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</si>
  <si>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</si>
  <si>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</si>
  <si>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</si>
  <si>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</si>
  <si>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</si>
  <si>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</si>
  <si>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</si>
  <si>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</si>
  <si>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</si>
  <si>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</si>
  <si>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</si>
  <si>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</si>
  <si>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</si>
  <si>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</si>
  <si>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</si>
  <si>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</si>
  <si>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</si>
  <si>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</si>
  <si>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</si>
  <si>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</si>
  <si>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</si>
  <si>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</si>
  <si>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</si>
  <si>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</si>
  <si>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</si>
  <si>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</si>
  <si>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</si>
  <si>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</si>
  <si>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</si>
  <si>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</si>
  <si>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</si>
  <si>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</si>
  <si>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</si>
  <si>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</si>
  <si>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</si>
  <si>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</si>
  <si>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</si>
  <si>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</si>
  <si>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</si>
  <si>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</si>
  <si>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</si>
  <si>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</si>
  <si>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</si>
  <si>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</si>
  <si>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</si>
  <si>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</si>
  <si>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</si>
  <si>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</si>
  <si>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</si>
  <si>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</si>
  <si>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</si>
  <si>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</si>
  <si>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</si>
  <si>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</si>
  <si>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</si>
  <si>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</si>
  <si>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</si>
  <si>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</si>
  <si>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</si>
  <si>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</si>
  <si>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</si>
  <si>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</si>
  <si>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</si>
  <si>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</si>
  <si>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</si>
  <si>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</si>
  <si>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</si>
  <si>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</si>
  <si>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</si>
  <si>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</si>
  <si>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</si>
  <si>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</si>
  <si>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</si>
  <si>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</si>
  <si>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</si>
  <si>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</si>
  <si>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</si>
  <si>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</si>
  <si>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</si>
  <si>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</si>
  <si>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</si>
  <si>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</si>
  <si>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</si>
  <si>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</si>
  <si>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</si>
  <si>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</si>
  <si>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</si>
  <si>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</si>
  <si>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</si>
  <si>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</si>
  <si>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</si>
  <si>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</si>
  <si>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</si>
  <si>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</si>
  <si>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</si>
  <si>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</si>
  <si>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</si>
  <si>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</si>
  <si>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</si>
  <si>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</si>
  <si>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</si>
  <si>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</si>
  <si>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</si>
  <si>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</si>
  <si>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</si>
  <si>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</si>
  <si>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</si>
  <si>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</si>
  <si>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</si>
  <si>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</si>
  <si>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</si>
  <si>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</si>
  <si>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</si>
  <si>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</si>
  <si>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</si>
  <si>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</si>
  <si>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</si>
  <si>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</si>
  <si>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</si>
  <si>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</si>
  <si>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</si>
  <si>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</si>
  <si>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</si>
  <si>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</si>
  <si>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</si>
  <si>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</si>
  <si>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</si>
  <si>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</si>
  <si>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</si>
  <si>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</si>
  <si>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</si>
  <si>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</si>
  <si>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</si>
  <si>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</si>
  <si>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</si>
  <si>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</si>
  <si>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</si>
  <si>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</si>
  <si>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</si>
  <si>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</si>
  <si>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</si>
  <si>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</si>
  <si>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</si>
  <si>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</si>
  <si>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</si>
  <si>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</si>
  <si>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</si>
  <si>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</si>
  <si>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</si>
  <si>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</si>
  <si>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</si>
  <si>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</si>
  <si>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</si>
  <si>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</si>
  <si>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</si>
  <si>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</si>
  <si>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</si>
  <si>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</si>
  <si>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</si>
  <si>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</si>
  <si>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</si>
  <si>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</si>
  <si>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</si>
  <si>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</si>
  <si>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</si>
  <si>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</si>
  <si>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</si>
  <si>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</si>
  <si>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</si>
  <si>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</si>
  <si>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</si>
  <si>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</si>
  <si>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</si>
  <si>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</si>
  <si>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</si>
  <si>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</si>
  <si>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</si>
  <si>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</si>
  <si>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</si>
  <si>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</si>
  <si>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</si>
  <si>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</si>
  <si>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</si>
  <si>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</si>
  <si>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</si>
  <si>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</si>
  <si>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</si>
  <si>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</si>
  <si>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</si>
  <si>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</si>
  <si>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</si>
  <si>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</si>
  <si>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</si>
  <si>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</si>
  <si>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</si>
  <si>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</si>
  <si>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</si>
  <si>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</si>
  <si>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</si>
  <si>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</si>
  <si>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</si>
  <si>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</si>
  <si>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</si>
  <si>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</si>
  <si>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</si>
  <si>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</si>
  <si>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</si>
  <si>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</si>
  <si>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</si>
  <si>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</si>
  <si>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</si>
  <si>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</si>
  <si>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</si>
  <si>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</si>
  <si>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</si>
  <si>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</si>
  <si>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</si>
  <si>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</si>
  <si>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</si>
  <si>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</si>
  <si>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</si>
  <si>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</si>
  <si>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</si>
  <si>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</si>
  <si>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</si>
  <si>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</si>
  <si>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</si>
  <si>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</si>
  <si>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</si>
  <si>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</si>
  <si>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</si>
  <si>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</si>
  <si>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</si>
  <si>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</si>
  <si>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</si>
  <si>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</si>
  <si>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</si>
  <si>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</si>
  <si>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</si>
  <si>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</si>
  <si>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</si>
  <si>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</si>
  <si>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</si>
  <si>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</si>
  <si>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</si>
  <si>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</si>
  <si>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</si>
  <si>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</si>
  <si>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</si>
  <si>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</si>
  <si>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</si>
  <si>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</si>
  <si>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</si>
  <si>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</si>
  <si>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</si>
  <si>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</si>
  <si>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</si>
  <si>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</si>
  <si>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</si>
  <si>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</si>
  <si>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</si>
  <si>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</si>
  <si>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</si>
  <si>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</si>
  <si>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</si>
  <si>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</si>
  <si>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</si>
  <si>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</si>
  <si>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</si>
  <si>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</si>
  <si>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</si>
  <si>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</si>
  <si>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</si>
  <si>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</si>
  <si>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</si>
  <si>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</si>
  <si>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</si>
  <si>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</si>
  <si>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</si>
  <si>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</si>
  <si>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</si>
  <si>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</si>
  <si>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</si>
  <si>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</si>
  <si>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</si>
  <si>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</si>
  <si>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</si>
  <si>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</si>
  <si>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</si>
  <si>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</si>
  <si>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</si>
  <si>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</si>
  <si>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</si>
  <si>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</si>
  <si>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</si>
  <si>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</si>
  <si>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</si>
  <si>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</si>
  <si>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</si>
  <si>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</si>
  <si>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</si>
  <si>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</si>
  <si>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</si>
  <si>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</si>
  <si>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</si>
  <si>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</si>
  <si>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</si>
  <si>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</si>
  <si>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</si>
  <si>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</si>
  <si>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</si>
  <si>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</si>
  <si>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</si>
  <si>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</si>
  <si>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</si>
  <si>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</si>
  <si>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</si>
  <si>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</si>
  <si>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</si>
  <si>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</si>
  <si>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</si>
  <si>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</si>
  <si>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</si>
  <si>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</si>
  <si>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</si>
  <si>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</si>
  <si>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</si>
  <si>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</si>
  <si>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</si>
  <si>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</si>
  <si>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</si>
  <si>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</si>
  <si>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</si>
  <si>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</si>
  <si>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</si>
  <si>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</si>
  <si>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</si>
  <si>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</si>
  <si>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</si>
  <si>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</si>
  <si>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</si>
  <si>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</si>
  <si>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</si>
  <si>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</si>
  <si>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</si>
  <si>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</si>
  <si>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</si>
  <si>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</si>
  <si>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</si>
  <si>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</si>
  <si>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</si>
  <si>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</si>
  <si>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</si>
  <si>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</si>
  <si>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</si>
  <si>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</si>
  <si>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</si>
  <si>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</si>
  <si>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</si>
  <si>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</si>
  <si>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</si>
  <si>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</si>
  <si>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</si>
  <si>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</si>
  <si>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</si>
  <si>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</si>
  <si>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</si>
  <si>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</si>
  <si>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</si>
  <si>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</si>
  <si>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</si>
  <si>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</si>
  <si>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</si>
  <si>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</si>
  <si>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</si>
  <si>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</si>
  <si>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</si>
  <si>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</si>
  <si>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</si>
  <si>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</si>
  <si>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</si>
  <si>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</si>
  <si>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</si>
  <si>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</si>
  <si>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</si>
  <si>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</si>
  <si>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</si>
  <si>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</si>
  <si>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</si>
  <si>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</si>
  <si>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</si>
  <si>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</si>
  <si>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</si>
  <si>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</si>
  <si>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</si>
  <si>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</si>
  <si>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</si>
  <si>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</si>
  <si>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</si>
  <si>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</si>
  <si>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</si>
  <si>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</si>
  <si>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</si>
  <si>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</si>
  <si>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</si>
  <si>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</si>
  <si>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</si>
  <si>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</si>
  <si>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</si>
  <si>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</si>
  <si>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</si>
  <si>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</si>
  <si>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</si>
  <si>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</si>
  <si>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</si>
  <si>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</si>
  <si>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</si>
  <si>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</si>
  <si>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</si>
  <si>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</si>
  <si>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</si>
  <si>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</si>
  <si>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</si>
  <si>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</si>
  <si>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</si>
  <si>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</si>
  <si>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</si>
  <si>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</si>
  <si>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</si>
  <si>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</si>
  <si>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</si>
  <si>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</si>
  <si>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</si>
  <si>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</si>
  <si>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</si>
  <si>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</si>
  <si>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</si>
  <si>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</si>
  <si>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</si>
  <si>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</si>
  <si>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</si>
  <si>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</si>
  <si>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</si>
  <si>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</si>
  <si>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</si>
  <si>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</si>
  <si>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</si>
  <si>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</si>
  <si>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</si>
  <si>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</si>
  <si>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</si>
  <si>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</si>
  <si>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</si>
  <si>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</si>
  <si>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</si>
  <si>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</si>
  <si>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</si>
  <si>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</si>
  <si>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</si>
  <si>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</si>
  <si>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</si>
  <si>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</si>
  <si>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</si>
  <si>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</si>
  <si>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</si>
  <si>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</si>
  <si>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</si>
  <si>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</si>
  <si>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</si>
  <si>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</si>
  <si>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</si>
  <si>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</si>
  <si>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</si>
  <si>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</si>
  <si>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</si>
  <si>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</si>
  <si>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</si>
  <si>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</si>
  <si>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</si>
  <si>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</si>
  <si>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</si>
  <si>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</si>
  <si>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</si>
  <si>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</si>
  <si>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</si>
  <si>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</si>
  <si>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</si>
  <si>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</si>
  <si>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</si>
  <si>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</si>
  <si>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</si>
  <si>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</si>
  <si>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</si>
  <si>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</si>
  <si>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</si>
  <si>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</si>
  <si>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</si>
  <si>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</si>
  <si>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</si>
  <si>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</si>
  <si>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</si>
  <si>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</si>
  <si>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</si>
  <si>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</si>
  <si>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</si>
  <si>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</si>
  <si>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</si>
  <si>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</si>
  <si>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</si>
  <si>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</si>
  <si>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</si>
  <si>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</si>
  <si>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</si>
  <si>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</si>
  <si>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</si>
  <si>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</si>
  <si>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</si>
  <si>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</si>
  <si>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</si>
  <si>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</si>
  <si>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</si>
  <si>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</si>
  <si>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</si>
  <si>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</si>
  <si>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</si>
  <si>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</si>
  <si>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</si>
  <si>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</si>
  <si>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</si>
  <si>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</si>
  <si>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</si>
  <si>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</si>
  <si>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</si>
  <si>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</si>
  <si>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</si>
  <si>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</si>
  <si>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</si>
  <si>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</si>
  <si>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</si>
  <si>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</si>
  <si>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</si>
  <si>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</si>
  <si>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</si>
  <si>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</si>
  <si>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</si>
  <si>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</si>
  <si>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</si>
  <si>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</si>
  <si>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</si>
  <si>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</si>
  <si>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</si>
  <si>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</si>
  <si>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</si>
  <si>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</si>
  <si>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</si>
  <si>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</si>
  <si>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</si>
  <si>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</si>
  <si>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</si>
  <si>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</si>
  <si>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</si>
  <si>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</si>
  <si>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</si>
  <si>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</si>
  <si>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</si>
  <si>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</si>
  <si>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</si>
  <si>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</si>
  <si>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</si>
  <si>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</si>
  <si>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</si>
  <si>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</si>
  <si>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</si>
  <si>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</si>
  <si>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</si>
  <si>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</si>
  <si>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</si>
  <si>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</si>
  <si>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</si>
  <si>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</si>
  <si>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</si>
  <si>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</si>
  <si>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</si>
  <si>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</si>
  <si>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</si>
  <si>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</si>
  <si>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</si>
  <si>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</si>
  <si>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</si>
  <si>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</si>
  <si>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</si>
  <si>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</si>
  <si>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</si>
  <si>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</si>
  <si>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</si>
  <si>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</si>
  <si>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</si>
  <si>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</si>
  <si>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</si>
  <si>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</si>
  <si>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</si>
  <si>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</si>
  <si>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</si>
  <si>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</si>
  <si>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</si>
  <si>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</si>
  <si>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</si>
  <si>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</si>
  <si>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</si>
  <si>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</si>
  <si>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</si>
  <si>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</si>
  <si>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</si>
  <si>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</si>
  <si>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</si>
  <si>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</si>
  <si>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</si>
  <si>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</si>
  <si>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</si>
  <si>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</si>
  <si>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</si>
  <si>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</si>
  <si>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</si>
  <si>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</si>
  <si>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</si>
  <si>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</si>
  <si>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</si>
  <si>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</si>
  <si>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</si>
  <si>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</si>
  <si>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</si>
  <si>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</si>
  <si>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</si>
  <si>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</si>
  <si>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</si>
  <si>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</si>
  <si>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</si>
  <si>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</si>
  <si>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</si>
  <si>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</si>
  <si>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</si>
  <si>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</si>
  <si>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</si>
  <si>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</si>
  <si>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</si>
  <si>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</si>
  <si>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</si>
  <si>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</si>
  <si>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</si>
  <si>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</si>
  <si>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</si>
  <si>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</si>
  <si>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</si>
  <si>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</si>
  <si>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</si>
  <si>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</si>
  <si>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</si>
  <si>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</si>
  <si>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</si>
  <si>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</si>
  <si>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</si>
  <si>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</si>
  <si>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</si>
  <si>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</si>
  <si>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</si>
  <si>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</si>
  <si>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</si>
  <si>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</si>
  <si>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</si>
  <si>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</si>
  <si>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</si>
  <si>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</si>
  <si>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</si>
  <si>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</si>
  <si>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</si>
  <si>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</si>
  <si>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</si>
  <si>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</si>
  <si>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</si>
  <si>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</si>
  <si>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</si>
  <si>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</si>
  <si>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</si>
  <si>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</si>
  <si>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</si>
  <si>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</si>
  <si>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</si>
  <si>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</si>
  <si>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</si>
  <si>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</si>
  <si>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</si>
  <si>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</si>
  <si>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</si>
  <si>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</si>
  <si>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</si>
  <si>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</si>
  <si>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</si>
  <si>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</si>
  <si>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</si>
  <si>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</si>
  <si>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</si>
  <si>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</si>
  <si>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</si>
  <si>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</si>
  <si>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</si>
  <si>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</si>
  <si>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</si>
  <si>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</si>
  <si>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</si>
  <si>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</si>
  <si>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</si>
  <si>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</si>
  <si>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</si>
  <si>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</si>
  <si>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</si>
  <si>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</si>
  <si>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</si>
  <si>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</si>
  <si>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</si>
  <si>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</si>
  <si>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</si>
  <si>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</si>
  <si>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</si>
  <si>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</si>
  <si>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</si>
  <si>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</si>
  <si>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</si>
  <si>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</si>
  <si>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</si>
  <si>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</si>
  <si>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</si>
  <si>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</si>
  <si>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</si>
  <si>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</si>
  <si>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</si>
  <si>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</si>
  <si>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</si>
  <si>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</si>
  <si>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</si>
  <si>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</si>
  <si>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</si>
  <si>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</si>
  <si>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</si>
  <si>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</si>
  <si>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</si>
  <si>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</si>
  <si>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</si>
  <si>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</si>
  <si>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</si>
  <si>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</si>
  <si>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</si>
  <si>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</si>
  <si>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</si>
  <si>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</si>
  <si>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</si>
  <si>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</si>
  <si>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</si>
  <si>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</si>
  <si>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</si>
  <si>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</si>
  <si>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</si>
  <si>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</si>
  <si>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</si>
  <si>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</si>
  <si>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</si>
  <si>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</si>
  <si>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</si>
  <si>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</si>
  <si>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</si>
  <si>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</si>
  <si>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</si>
  <si>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</si>
  <si>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</si>
  <si>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</si>
  <si>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</si>
  <si>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</si>
  <si>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</si>
  <si>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</si>
  <si>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</si>
  <si>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</si>
  <si>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</si>
  <si>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</si>
  <si>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</si>
  <si>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</si>
  <si>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</si>
  <si>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</si>
  <si>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</si>
  <si>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</si>
  <si>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</si>
  <si>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</si>
  <si>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</si>
  <si>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</si>
  <si>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</si>
  <si>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</si>
  <si>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</si>
  <si>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</si>
  <si>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</si>
  <si>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</si>
  <si>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</si>
  <si>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</si>
  <si>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</si>
  <si>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</si>
  <si>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</si>
  <si>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</si>
  <si>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</si>
  <si>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</si>
  <si>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</si>
  <si>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</si>
  <si>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</si>
  <si>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</si>
  <si>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</si>
  <si>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</si>
  <si>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</si>
  <si>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</si>
  <si>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</si>
  <si>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</si>
  <si>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</si>
  <si>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</si>
  <si>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</si>
  <si>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</si>
  <si>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</si>
  <si>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</si>
  <si>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</si>
  <si>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</si>
  <si>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</si>
  <si>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</si>
  <si>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</si>
  <si>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</si>
  <si>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</si>
  <si>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</si>
  <si>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</si>
  <si>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</si>
  <si>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</si>
  <si>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</si>
  <si>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</si>
  <si>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</si>
  <si>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</si>
  <si>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</si>
  <si>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</si>
  <si>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</si>
  <si>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</si>
  <si>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</si>
  <si>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</si>
  <si>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</si>
  <si>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</si>
  <si>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</si>
  <si>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</si>
  <si>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</si>
  <si>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</si>
  <si>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</si>
  <si>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</si>
  <si>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</si>
  <si>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</si>
  <si>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</si>
  <si>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</si>
  <si>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</si>
  <si>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</si>
  <si>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</si>
  <si>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</si>
  <si>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</si>
  <si>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</si>
  <si>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</si>
  <si>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</si>
  <si>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</si>
  <si>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</si>
  <si>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</si>
  <si>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</si>
  <si>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</si>
  <si>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</si>
  <si>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</si>
  <si>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</si>
  <si>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</si>
  <si>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</si>
  <si>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</si>
  <si>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</si>
  <si>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</si>
  <si>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</si>
  <si>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</si>
  <si>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</si>
  <si>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</si>
  <si>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</si>
  <si>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</si>
  <si>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</si>
  <si>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</si>
  <si>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</si>
  <si>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</si>
  <si>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</si>
  <si>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</si>
  <si>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</si>
  <si>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</si>
  <si>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</si>
  <si>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</si>
  <si>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</si>
  <si>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</si>
  <si>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</si>
  <si>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</si>
  <si>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</si>
  <si>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</si>
  <si>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</si>
  <si>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</si>
  <si>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</si>
  <si>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</si>
  <si>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</si>
  <si>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</si>
  <si>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</si>
  <si>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</si>
  <si>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</si>
  <si>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</si>
  <si>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</si>
  <si>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</si>
  <si>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</si>
  <si>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</si>
  <si>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</si>
  <si>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</si>
  <si>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</si>
  <si>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</si>
  <si>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</si>
  <si>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</si>
  <si>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</si>
  <si>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</si>
  <si>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</si>
  <si>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</si>
  <si>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</si>
  <si>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</si>
  <si>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</si>
  <si>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</si>
  <si>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</si>
  <si>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</si>
  <si>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</si>
  <si>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</si>
  <si>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</si>
  <si>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</si>
  <si>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</si>
  <si>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</si>
  <si>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</si>
  <si>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</si>
  <si>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</si>
  <si>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</si>
  <si>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</si>
  <si>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</si>
  <si>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</si>
  <si>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</si>
  <si>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</si>
  <si>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</si>
  <si>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</si>
  <si>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</si>
  <si>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</si>
  <si>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</si>
  <si>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</si>
  <si>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</si>
  <si>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</si>
  <si>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</si>
  <si>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</si>
  <si>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</si>
  <si>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</si>
  <si>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</si>
  <si>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</si>
  <si>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</si>
  <si>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</si>
  <si>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</si>
  <si>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</si>
  <si>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</si>
  <si>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</si>
  <si>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</si>
  <si>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</si>
  <si>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</si>
  <si>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</si>
  <si>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</si>
  <si>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</si>
  <si>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</si>
  <si>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</si>
  <si>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</si>
  <si>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</si>
  <si>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</si>
  <si>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</si>
  <si>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</si>
  <si>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</si>
  <si>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</si>
  <si>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</si>
  <si>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</si>
  <si>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</si>
  <si>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</si>
  <si>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</si>
  <si>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</si>
  <si>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</si>
  <si>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</si>
  <si>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</si>
  <si>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</si>
  <si>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</si>
  <si>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</si>
  <si>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</si>
  <si>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</si>
  <si>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</si>
  <si>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</si>
  <si>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</si>
  <si>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</si>
  <si>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</si>
  <si>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</si>
  <si>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</si>
  <si>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</si>
  <si>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</si>
  <si>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</si>
  <si>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</si>
  <si>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</si>
  <si>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</si>
  <si>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</si>
  <si>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</si>
  <si>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</si>
  <si>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</si>
  <si>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</si>
  <si>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</si>
  <si>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</si>
  <si>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</si>
  <si>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</si>
  <si>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</si>
  <si>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</si>
  <si>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</si>
  <si>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</si>
  <si>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</si>
  <si>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</si>
  <si>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</si>
  <si>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</si>
  <si>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</si>
  <si>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</si>
  <si>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</si>
  <si>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</si>
  <si>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</si>
  <si>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</si>
  <si>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</si>
  <si>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</si>
  <si>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</si>
  <si>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</si>
  <si>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</si>
  <si>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</si>
  <si>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</si>
  <si>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</si>
  <si>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</si>
  <si>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</si>
  <si>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</si>
  <si>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</si>
  <si>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</si>
  <si>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</si>
  <si>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</si>
  <si>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</si>
  <si>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</si>
  <si>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</si>
  <si>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</si>
  <si>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</si>
  <si>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</si>
  <si>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</si>
  <si>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</si>
  <si>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</si>
  <si>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</si>
  <si>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</si>
  <si>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</si>
  <si>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</si>
  <si>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</si>
  <si>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</si>
  <si>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</si>
  <si>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</si>
  <si>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</si>
  <si>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</si>
  <si>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</si>
  <si>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</si>
  <si>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</si>
  <si>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</si>
  <si>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</si>
  <si>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</si>
  <si>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</si>
  <si>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</si>
  <si>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</si>
  <si>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</si>
  <si>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</si>
  <si>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</si>
  <si>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</si>
  <si>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</si>
  <si>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</si>
  <si>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</si>
  <si>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</si>
  <si>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</si>
  <si>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</si>
  <si>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</si>
  <si>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</si>
  <si>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</si>
  <si>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</si>
  <si>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</si>
  <si>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</si>
  <si>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</si>
  <si>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</si>
  <si>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</si>
  <si>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</si>
  <si>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</si>
  <si>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</si>
  <si>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</si>
  <si>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</si>
  <si>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</si>
  <si>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</si>
  <si>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</si>
  <si>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</si>
  <si>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</si>
  <si>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</si>
  <si>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</si>
  <si>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</si>
  <si>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</si>
  <si>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</si>
  <si>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</si>
  <si>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</si>
  <si>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</si>
  <si>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</si>
  <si>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</si>
  <si>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</si>
  <si>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</si>
  <si>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</si>
  <si>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</si>
  <si>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</si>
  <si>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</si>
  <si>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</si>
  <si>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</si>
  <si>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</si>
  <si>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</si>
  <si>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</si>
  <si>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</si>
  <si>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</si>
  <si>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</si>
  <si>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</si>
  <si>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</si>
  <si>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</si>
  <si>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</si>
  <si>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</si>
  <si>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</si>
  <si>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</si>
  <si>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</si>
  <si>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</si>
  <si>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</si>
  <si>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</si>
  <si>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</si>
  <si>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</si>
  <si>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</si>
  <si>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</si>
  <si>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</si>
  <si>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</si>
  <si>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</si>
  <si>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</si>
  <si>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</si>
  <si>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</si>
  <si>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</si>
  <si>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</si>
  <si>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</si>
  <si>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</si>
  <si>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</si>
  <si>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</si>
  <si>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</si>
  <si>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</si>
  <si>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</si>
  <si>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</si>
  <si>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</si>
  <si>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</si>
  <si>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</si>
  <si>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</si>
  <si>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</si>
  <si>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</si>
  <si>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</si>
  <si>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</si>
  <si>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</si>
  <si>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</si>
  <si>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</si>
  <si>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</si>
  <si>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</si>
  <si>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</si>
  <si>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</si>
  <si>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</si>
  <si>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</si>
  <si>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</si>
  <si>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</si>
  <si>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</si>
  <si>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</si>
  <si>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</si>
  <si>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</si>
  <si>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</si>
  <si>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</si>
  <si>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</si>
  <si>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</si>
  <si>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</si>
  <si>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</si>
  <si>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</si>
  <si>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</si>
  <si>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</si>
  <si>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</si>
  <si>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</si>
  <si>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</si>
  <si>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</si>
  <si>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</si>
  <si>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</si>
  <si>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</si>
  <si>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</si>
  <si>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</si>
  <si>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</si>
  <si>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</si>
  <si>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</si>
  <si>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</si>
  <si>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</si>
  <si>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</si>
  <si>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</si>
  <si>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</si>
  <si>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</si>
  <si>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</si>
  <si>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</si>
  <si>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</si>
  <si>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</si>
  <si>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</si>
  <si>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</si>
  <si>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</si>
  <si>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</si>
  <si>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</si>
  <si>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</si>
  <si>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</si>
  <si>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</si>
  <si>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</si>
  <si>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</si>
  <si>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</si>
  <si>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</si>
  <si>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</si>
  <si>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</si>
  <si>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</si>
  <si>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</si>
  <si>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</si>
  <si>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</si>
  <si>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</si>
  <si>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</si>
  <si>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</si>
  <si>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</si>
  <si>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</si>
  <si>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</si>
  <si>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</si>
  <si>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</si>
  <si>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</si>
  <si>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</si>
  <si>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</si>
  <si>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</si>
  <si>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</si>
  <si>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</si>
  <si>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</si>
  <si>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</si>
  <si>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</si>
  <si>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</si>
  <si>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</si>
  <si>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</si>
  <si>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</si>
  <si>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</si>
  <si>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</si>
  <si>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</si>
  <si>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</si>
  <si>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</si>
  <si>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</si>
  <si>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</si>
  <si>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</si>
  <si>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</si>
  <si>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</si>
  <si>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</si>
  <si>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</si>
  <si>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</si>
  <si>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</si>
  <si>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</si>
  <si>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</si>
  <si>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</si>
  <si>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</si>
  <si>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</si>
  <si>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</si>
  <si>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</si>
  <si>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</si>
  <si>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</si>
  <si>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</si>
  <si>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</si>
  <si>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</si>
  <si>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</si>
  <si>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</si>
  <si>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</si>
  <si>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</si>
  <si>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</si>
  <si>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</si>
  <si>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</si>
  <si>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</si>
  <si>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</si>
  <si>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</si>
  <si>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</si>
  <si>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</si>
  <si>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</si>
  <si>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</si>
  <si>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</si>
  <si>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</si>
  <si>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</si>
  <si>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</si>
  <si>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</si>
  <si>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</si>
  <si>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</si>
  <si>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</si>
  <si>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</si>
  <si>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</si>
  <si>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</si>
  <si>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</si>
  <si>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</si>
  <si>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</si>
  <si>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</si>
  <si>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</si>
  <si>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</si>
  <si>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</si>
  <si>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</si>
  <si>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</si>
  <si>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</si>
  <si>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</si>
  <si>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</si>
  <si>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</si>
  <si>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</si>
  <si>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</si>
  <si>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</si>
  <si>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</si>
  <si>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</si>
  <si>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</si>
  <si>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</si>
  <si>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</si>
  <si>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</si>
  <si>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</si>
  <si>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</si>
  <si>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</si>
  <si>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</si>
  <si>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</si>
  <si>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</si>
  <si>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</si>
  <si>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</si>
  <si>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</si>
  <si>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</si>
  <si>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</si>
  <si>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</si>
  <si>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</si>
  <si>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</si>
  <si>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</si>
  <si>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</si>
  <si>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</si>
  <si>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</si>
  <si>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</si>
  <si>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</si>
  <si>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</si>
  <si>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</si>
  <si>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</si>
  <si>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</si>
  <si>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</si>
  <si>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</si>
  <si>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</si>
  <si>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</si>
  <si>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</si>
  <si>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</si>
  <si>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</si>
  <si>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</si>
  <si>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</si>
  <si>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</si>
  <si>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</si>
  <si>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</si>
  <si>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</si>
  <si>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</si>
  <si>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</si>
  <si>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</si>
  <si>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</si>
  <si>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</si>
  <si>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</si>
  <si>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</si>
  <si>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</si>
  <si>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</si>
  <si>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</si>
  <si>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</si>
  <si>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</si>
  <si>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</si>
  <si>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</si>
  <si>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</si>
  <si>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</si>
  <si>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</si>
  <si>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</si>
  <si>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</si>
  <si>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</si>
  <si>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</si>
  <si>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</si>
  <si>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</si>
  <si>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</si>
  <si>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</si>
  <si>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</si>
  <si>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</si>
  <si>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</si>
  <si>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</si>
  <si>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</si>
  <si>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</si>
  <si>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</si>
  <si>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</si>
  <si>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</si>
  <si>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</si>
  <si>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</si>
  <si>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</si>
  <si>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</si>
  <si>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</si>
  <si>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</si>
  <si>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</si>
  <si>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</si>
  <si>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</si>
  <si>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</si>
  <si>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</si>
  <si>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</si>
  <si>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</si>
  <si>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</si>
  <si>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</si>
  <si>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</si>
  <si>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</si>
  <si>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</si>
  <si>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</si>
  <si>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</si>
  <si>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</si>
  <si>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</si>
  <si>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</si>
  <si>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</si>
  <si>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</si>
  <si>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</si>
  <si>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</si>
  <si>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</si>
  <si>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</si>
  <si>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</si>
  <si>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</si>
  <si>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</si>
  <si>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</si>
  <si>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</si>
  <si>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</si>
  <si>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</si>
  <si>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</si>
  <si>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</si>
  <si>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</si>
  <si>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</si>
  <si>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</si>
  <si>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</si>
  <si>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</si>
  <si>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</si>
  <si>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</si>
  <si>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</si>
  <si>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</si>
  <si>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</si>
  <si>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</si>
  <si>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</si>
  <si>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</si>
  <si>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</si>
  <si>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</si>
  <si>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</si>
  <si>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</si>
  <si>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</si>
  <si>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</si>
  <si>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</si>
  <si>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</si>
  <si>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</si>
  <si>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</si>
  <si>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</si>
  <si>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</si>
  <si>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</si>
  <si>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</si>
  <si>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</si>
  <si>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</si>
  <si>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</si>
  <si>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</si>
  <si>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</si>
  <si>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</si>
  <si>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</si>
  <si>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</si>
  <si>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</si>
  <si>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</si>
  <si>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</si>
  <si>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</si>
  <si>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</si>
  <si>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</si>
  <si>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</si>
  <si>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</si>
  <si>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</si>
  <si>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</si>
  <si>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</si>
  <si>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</si>
  <si>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</si>
  <si>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</si>
  <si>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</si>
  <si>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</si>
  <si>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</si>
  <si>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</si>
  <si>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</si>
  <si>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</si>
  <si>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</si>
  <si>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</si>
  <si>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</si>
  <si>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</si>
  <si>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</si>
  <si>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</si>
  <si>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</si>
  <si>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</si>
  <si>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</si>
  <si>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</si>
  <si>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</si>
  <si>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</si>
  <si>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</si>
  <si>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</si>
  <si>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</si>
  <si>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</si>
  <si>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</si>
  <si>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</si>
  <si>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</si>
  <si>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</si>
  <si>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</si>
  <si>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</si>
  <si>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</si>
  <si>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</si>
  <si>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</si>
  <si>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</si>
  <si>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</si>
  <si>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</si>
  <si>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</si>
  <si>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</si>
  <si>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</si>
  <si>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</si>
  <si>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</si>
  <si>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</si>
  <si>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</si>
  <si>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</si>
  <si>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</si>
  <si>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</si>
  <si>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</si>
  <si>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</si>
  <si>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</si>
  <si>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</si>
  <si>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</si>
  <si>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</si>
  <si>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</si>
  <si>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</si>
  <si>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</si>
  <si>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</si>
  <si>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</si>
  <si>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</si>
  <si>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</si>
  <si>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</si>
  <si>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</si>
  <si>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</si>
  <si>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</si>
  <si>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</si>
  <si>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</si>
  <si>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</si>
  <si>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</si>
  <si>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</si>
  <si>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</si>
  <si>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</si>
  <si>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</si>
  <si>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</si>
  <si>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</si>
  <si>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</si>
  <si>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</si>
  <si>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</si>
  <si>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</si>
  <si>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</si>
  <si>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</si>
  <si>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</si>
  <si>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</si>
  <si>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</si>
  <si>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</si>
  <si>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</si>
  <si>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</si>
  <si>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</si>
  <si>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</si>
  <si>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</si>
  <si>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</si>
  <si>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</si>
  <si>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</si>
  <si>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</si>
  <si>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</si>
  <si>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</si>
  <si>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</si>
  <si>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</si>
  <si>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</si>
  <si>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</si>
  <si>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</si>
  <si>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</si>
  <si>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</si>
  <si>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</si>
  <si>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</si>
  <si>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</si>
  <si>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</si>
  <si>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</si>
  <si>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</si>
  <si>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</si>
  <si>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</si>
  <si>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</si>
  <si>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</si>
  <si>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</si>
  <si>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</si>
  <si>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</si>
  <si>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</si>
  <si>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</si>
  <si>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</si>
  <si>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</si>
  <si>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</si>
  <si>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</si>
  <si>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</si>
  <si>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</si>
  <si>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</si>
  <si>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</si>
  <si>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</si>
  <si>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</si>
  <si>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</si>
  <si>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</si>
  <si>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</si>
  <si>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</si>
  <si>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</si>
  <si>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</si>
  <si>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</si>
  <si>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</si>
  <si>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</si>
  <si>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</si>
  <si>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</si>
  <si>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</si>
  <si>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</si>
  <si>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</si>
  <si>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</si>
  <si>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</si>
  <si>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</si>
  <si>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</si>
  <si>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</si>
  <si>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</si>
  <si>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</si>
  <si>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</si>
  <si>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</si>
  <si>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</si>
  <si>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</si>
  <si>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</si>
  <si>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</si>
  <si>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</si>
  <si>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</si>
  <si>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</si>
  <si>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</si>
  <si>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</si>
  <si>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</si>
  <si>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</si>
  <si>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</si>
  <si>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</si>
  <si>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</si>
  <si>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</si>
  <si>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</si>
  <si>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</si>
  <si>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</si>
  <si>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</si>
  <si>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</si>
  <si>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</si>
  <si>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</si>
  <si>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</si>
  <si>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</si>
  <si>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</si>
  <si>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</si>
  <si>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</si>
  <si>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</si>
  <si>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</si>
  <si>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</si>
  <si>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</si>
  <si>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</si>
  <si>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</si>
  <si>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</si>
  <si>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</si>
  <si>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</si>
  <si>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</si>
  <si>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</si>
  <si>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</si>
  <si>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</si>
  <si>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</si>
  <si>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</si>
  <si>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</si>
  <si>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</si>
  <si>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</si>
  <si>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</si>
  <si>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</si>
  <si>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</si>
  <si>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</si>
  <si>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</si>
  <si>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</si>
  <si>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</si>
  <si>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</si>
  <si>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</si>
  <si>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</si>
  <si>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</si>
  <si>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</si>
  <si>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</si>
  <si>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</si>
  <si>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</si>
  <si>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</si>
  <si>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</si>
  <si>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</si>
  <si>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</si>
  <si>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</si>
  <si>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</si>
  <si>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</si>
  <si>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</si>
  <si>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</si>
  <si>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</si>
  <si>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</si>
  <si>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</si>
  <si>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</si>
  <si>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</si>
  <si>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</si>
  <si>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</si>
  <si>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</si>
  <si>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</si>
  <si>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</si>
  <si>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</si>
  <si>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</si>
  <si>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</si>
  <si>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</si>
  <si>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</si>
  <si>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</si>
  <si>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</si>
  <si>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</si>
  <si>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</si>
  <si>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</si>
  <si>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</si>
  <si>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</si>
  <si>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</si>
  <si>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</si>
  <si>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</si>
  <si>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</si>
  <si>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</si>
  <si>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</si>
  <si>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</si>
  <si>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</si>
  <si>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</si>
  <si>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</si>
  <si>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</si>
  <si>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</si>
  <si>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</si>
  <si>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</si>
  <si>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</si>
  <si>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</si>
  <si>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</si>
  <si>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</si>
  <si>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</si>
  <si>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</si>
  <si>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</si>
  <si>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</si>
  <si>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</si>
  <si>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</si>
  <si>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</si>
  <si>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</si>
  <si>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</si>
  <si>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</si>
  <si>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</si>
  <si>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</si>
  <si>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</si>
  <si>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</si>
  <si>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</si>
  <si>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</si>
  <si>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</si>
  <si>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</si>
  <si>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</si>
  <si>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</si>
  <si>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</si>
  <si>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</si>
  <si>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</si>
  <si>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</si>
  <si>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</si>
  <si>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</si>
  <si>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</si>
  <si>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</si>
  <si>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</si>
  <si>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</si>
  <si>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</si>
  <si>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</si>
  <si>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</si>
  <si>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</si>
  <si>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</si>
  <si>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</si>
  <si>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</si>
  <si>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</si>
  <si>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</si>
  <si>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</si>
  <si>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</si>
  <si>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</si>
  <si>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</si>
  <si>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</si>
  <si>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</si>
  <si>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</si>
  <si>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</si>
  <si>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</si>
  <si>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</si>
  <si>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</si>
  <si>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</si>
  <si>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</si>
  <si>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</si>
  <si>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</si>
  <si>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</si>
  <si>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</si>
  <si>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</si>
  <si>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</si>
  <si>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</si>
  <si>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</si>
  <si>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</si>
  <si>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</si>
  <si>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</si>
  <si>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</si>
  <si>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</si>
  <si>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</si>
  <si>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</si>
  <si>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</si>
  <si>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</si>
  <si>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</si>
  <si>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</si>
  <si>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</si>
  <si>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</si>
  <si>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</si>
  <si>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</si>
  <si>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</si>
  <si>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</si>
  <si>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</si>
  <si>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</si>
  <si>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</si>
  <si>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</si>
  <si>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</si>
  <si>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</si>
  <si>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</si>
  <si>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</si>
  <si>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</si>
  <si>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</si>
  <si>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</si>
  <si>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</si>
  <si>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</si>
  <si>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</si>
  <si>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</si>
  <si>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</si>
  <si>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</si>
  <si>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</si>
  <si>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</si>
  <si>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</si>
  <si>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</si>
  <si>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</si>
  <si>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</si>
  <si>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</si>
  <si>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</si>
  <si>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</si>
  <si>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</si>
  <si>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</si>
  <si>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</si>
  <si>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</si>
  <si>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</si>
  <si>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</si>
  <si>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</si>
  <si>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</si>
  <si>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</si>
  <si>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</si>
  <si>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</si>
  <si>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</si>
  <si>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</si>
  <si>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</si>
  <si>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</si>
  <si>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</si>
  <si>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</si>
  <si>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</si>
  <si>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</si>
  <si>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</si>
  <si>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</si>
  <si>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</si>
  <si>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</si>
  <si>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</si>
  <si>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</si>
  <si>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</si>
  <si>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</si>
  <si>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</si>
  <si>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</si>
  <si>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</si>
  <si>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</si>
  <si>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</si>
  <si>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</si>
  <si>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</si>
  <si>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</si>
  <si>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</si>
  <si>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</si>
  <si>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</si>
  <si>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</si>
  <si>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</si>
  <si>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</si>
  <si>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</si>
  <si>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</si>
  <si>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</si>
  <si>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</si>
  <si>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</si>
  <si>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</si>
  <si>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</si>
  <si>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</si>
  <si>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</si>
  <si>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</si>
  <si>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</si>
  <si>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</si>
  <si>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</si>
  <si>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</si>
  <si>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</si>
  <si>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</si>
  <si>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</si>
  <si>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</si>
  <si>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</si>
  <si>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</si>
  <si>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</si>
  <si>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</si>
  <si>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</si>
  <si>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</si>
  <si>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</si>
  <si>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</si>
  <si>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</si>
  <si>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</si>
  <si>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</si>
  <si>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</si>
  <si>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</si>
  <si>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</si>
  <si>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</si>
  <si>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</si>
  <si>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</si>
  <si>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</si>
  <si>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</si>
  <si>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</si>
  <si>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</si>
  <si>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</si>
  <si>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</si>
  <si>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</si>
  <si>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</si>
  <si>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</si>
  <si>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</si>
  <si>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</si>
  <si>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</si>
  <si>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</si>
  <si>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</si>
  <si>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</si>
  <si>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</si>
  <si>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</si>
  <si>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</si>
  <si>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</si>
  <si>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</si>
  <si>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</si>
  <si>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</si>
  <si>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</si>
  <si>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</si>
  <si>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</si>
  <si>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</si>
  <si>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</si>
  <si>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</si>
  <si>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</si>
  <si>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</si>
  <si>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</si>
  <si>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</si>
  <si>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</si>
  <si>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</si>
  <si>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</si>
  <si>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</si>
  <si>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</si>
  <si>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</si>
  <si>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</si>
  <si>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</si>
  <si>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</si>
  <si>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</si>
  <si>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</si>
  <si>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</si>
  <si>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</si>
  <si>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</si>
  <si>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</si>
  <si>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</si>
  <si>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</si>
  <si>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</si>
  <si>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</si>
  <si>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</si>
  <si>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</si>
  <si>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</si>
  <si>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</si>
  <si>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</si>
  <si>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</si>
  <si>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</si>
  <si>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</si>
  <si>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</si>
  <si>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</si>
  <si>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</si>
  <si>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</si>
  <si>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</si>
  <si>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</si>
  <si>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</si>
  <si>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</si>
  <si>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</si>
  <si>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</si>
  <si>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</si>
  <si>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</si>
  <si>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</si>
  <si>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</si>
  <si>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</si>
  <si>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</si>
  <si>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</si>
  <si>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</si>
  <si>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</si>
  <si>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</si>
  <si>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</si>
  <si>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</si>
  <si>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</si>
  <si>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</si>
  <si>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</si>
  <si>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</si>
  <si>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</si>
  <si>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</si>
  <si>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</si>
  <si>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</si>
  <si>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</si>
  <si>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</si>
  <si>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</si>
  <si>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</si>
  <si>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</si>
  <si>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</si>
  <si>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</si>
  <si>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</si>
  <si>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</si>
  <si>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</si>
  <si>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</si>
  <si>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</si>
  <si>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</si>
  <si>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</si>
  <si>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</si>
  <si>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</si>
  <si>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</si>
  <si>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</si>
  <si>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</si>
  <si>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</si>
  <si>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</si>
  <si>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</si>
  <si>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</si>
  <si>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</si>
  <si>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</si>
  <si>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</si>
  <si>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</si>
  <si>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</si>
  <si>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</si>
  <si>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</si>
  <si>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</si>
  <si>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</si>
  <si>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</si>
  <si>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</si>
  <si>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</si>
  <si>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</si>
  <si>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</si>
  <si>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</si>
  <si>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</si>
  <si>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</si>
  <si>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</si>
  <si>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</si>
  <si>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</si>
  <si>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</si>
  <si>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</si>
  <si>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</si>
  <si>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</si>
  <si>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</si>
  <si>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</si>
  <si>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</si>
  <si>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</si>
  <si>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</si>
  <si>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</si>
  <si>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</si>
  <si>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</si>
  <si>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</si>
  <si>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</si>
  <si>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</si>
  <si>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</si>
  <si>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</si>
  <si>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</si>
  <si>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</si>
  <si>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</si>
  <si>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</si>
  <si>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</si>
  <si>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</si>
  <si>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</si>
  <si>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</si>
  <si>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</si>
  <si>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</si>
  <si>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</si>
  <si>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</si>
  <si>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</si>
  <si>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</si>
  <si>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</si>
  <si>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</si>
  <si>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</si>
  <si>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</si>
  <si>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</si>
  <si>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</si>
  <si>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</si>
  <si>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</si>
  <si>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</si>
  <si>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</si>
  <si>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</si>
  <si>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</si>
  <si>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</si>
  <si>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</si>
  <si>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</si>
  <si>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</si>
  <si>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</si>
  <si>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</si>
  <si>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</si>
  <si>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</si>
  <si>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</si>
  <si>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</si>
  <si>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</si>
  <si>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</si>
  <si>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</si>
  <si>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</si>
  <si>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</si>
  <si>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</si>
  <si>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</si>
  <si>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</si>
  <si>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</si>
  <si>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</si>
  <si>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</si>
  <si>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</si>
  <si>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</si>
  <si>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</si>
  <si>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</si>
  <si>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</si>
  <si>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</si>
  <si>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</si>
  <si>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</si>
  <si>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</si>
  <si>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</si>
  <si>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</si>
  <si>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</si>
  <si>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</si>
  <si>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</si>
  <si>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</si>
  <si>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</si>
  <si>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</si>
  <si>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</si>
  <si>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</si>
  <si>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</si>
  <si>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</si>
  <si>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</si>
  <si>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</si>
  <si>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</si>
  <si>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</si>
  <si>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</si>
  <si>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</si>
  <si>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</si>
  <si>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</si>
  <si>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</si>
  <si>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</si>
  <si>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</si>
  <si>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</si>
  <si>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</si>
  <si>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</si>
  <si>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</si>
  <si>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</si>
  <si>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</si>
  <si>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</si>
  <si>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</si>
  <si>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</si>
  <si>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</si>
  <si>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</si>
  <si>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</si>
  <si>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</si>
  <si>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</si>
  <si>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</si>
  <si>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</si>
  <si>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</si>
  <si>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</si>
  <si>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</si>
  <si>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</si>
  <si>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</si>
  <si>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</si>
  <si>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</si>
  <si>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</si>
  <si>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</si>
  <si>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</si>
  <si>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</si>
  <si>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</si>
  <si>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</si>
  <si>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</si>
  <si>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</si>
  <si>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</si>
  <si>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</si>
  <si>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</si>
  <si>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</si>
  <si>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</si>
  <si>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</si>
  <si>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</si>
  <si>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</si>
  <si>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</si>
  <si>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</si>
  <si>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</si>
  <si>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</si>
  <si>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</si>
  <si>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</si>
  <si>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</si>
  <si>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</si>
  <si>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</si>
  <si>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</si>
  <si>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</si>
  <si>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</si>
  <si>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</si>
  <si>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</si>
  <si>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</si>
  <si>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</si>
  <si>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</si>
  <si>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</si>
  <si>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</si>
  <si>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</si>
  <si>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</si>
  <si>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</si>
  <si>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</si>
  <si>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</si>
  <si>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</si>
  <si>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</si>
  <si>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</si>
  <si>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</si>
  <si>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</si>
  <si>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</si>
  <si>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</si>
  <si>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</si>
  <si>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</si>
  <si>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</si>
  <si>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</si>
  <si>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</si>
  <si>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</si>
  <si>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</si>
  <si>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</si>
  <si>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</si>
  <si>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</si>
  <si>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</si>
  <si>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</si>
  <si>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</si>
  <si>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</si>
  <si>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</si>
  <si>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</si>
  <si>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</si>
  <si>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</si>
  <si>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</si>
  <si>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</si>
  <si>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</si>
  <si>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</si>
  <si>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</si>
  <si>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</si>
  <si>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</si>
  <si>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</si>
  <si>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</si>
  <si>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</si>
  <si>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</si>
  <si>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</si>
  <si>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</si>
  <si>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</si>
  <si>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</si>
  <si>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</si>
  <si>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</si>
  <si>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</si>
  <si>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</si>
  <si>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</si>
  <si>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</si>
  <si>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</si>
  <si>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</si>
  <si>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</si>
  <si>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</si>
  <si>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</si>
  <si>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</si>
  <si>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</si>
  <si>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</si>
  <si>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</si>
  <si>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</si>
  <si>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</si>
  <si>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</si>
  <si>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</si>
  <si>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</si>
  <si>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</si>
  <si>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</si>
  <si>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</si>
  <si>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</si>
  <si>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</si>
  <si>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</si>
  <si>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</si>
  <si>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</si>
  <si>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</si>
  <si>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</si>
  <si>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</si>
  <si>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</si>
  <si>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</si>
  <si>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</si>
  <si>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</si>
  <si>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</si>
  <si>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</si>
  <si>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</si>
  <si>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</si>
  <si>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</si>
  <si>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</si>
  <si>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</si>
  <si>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</si>
  <si>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</si>
  <si>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</si>
  <si>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</si>
  <si>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</si>
  <si>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</si>
  <si>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</si>
  <si>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</si>
  <si>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</si>
  <si>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</si>
  <si>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</si>
  <si>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</si>
  <si>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</si>
  <si>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</si>
  <si>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</si>
  <si>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</si>
  <si>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</si>
  <si>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</si>
  <si>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</si>
  <si>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</si>
  <si>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</si>
  <si>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</si>
  <si>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</si>
  <si>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</si>
  <si>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</si>
  <si>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</si>
  <si>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</si>
  <si>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</si>
  <si>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</si>
  <si>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</si>
  <si>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</si>
  <si>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</si>
  <si>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</si>
  <si>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</si>
  <si>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</si>
  <si>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</si>
  <si>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</si>
  <si>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</si>
  <si>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</si>
  <si>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</si>
  <si>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</si>
  <si>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</si>
  <si>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</si>
  <si>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</si>
  <si>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</si>
  <si>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</si>
  <si>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</si>
  <si>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</si>
  <si>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</si>
  <si>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</si>
  <si>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</si>
  <si>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</si>
  <si>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</si>
  <si>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</si>
  <si>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</si>
  <si>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</si>
  <si>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</si>
  <si>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</si>
  <si>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</si>
  <si>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</si>
  <si>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</si>
  <si>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</si>
  <si>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</si>
  <si>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</si>
  <si>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</si>
  <si>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</si>
  <si>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</si>
  <si>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</si>
  <si>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</si>
  <si>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</si>
  <si>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</si>
  <si>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</si>
  <si>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</si>
  <si>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</si>
  <si>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</si>
  <si>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</si>
  <si>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</si>
  <si>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</si>
  <si>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</si>
  <si>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</si>
  <si>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</si>
  <si>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</si>
  <si>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</si>
  <si>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</si>
  <si>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</si>
  <si>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</si>
  <si>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</si>
  <si>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</si>
  <si>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</si>
  <si>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</si>
  <si>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</si>
  <si>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</si>
  <si>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</si>
  <si>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</si>
  <si>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</si>
  <si>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</si>
  <si>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</si>
  <si>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</si>
  <si>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</si>
  <si>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</si>
  <si>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</si>
  <si>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</si>
  <si>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</si>
  <si>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</si>
  <si>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</si>
  <si>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</si>
  <si>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</si>
  <si>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</si>
  <si>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</si>
  <si>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</si>
  <si>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</si>
  <si>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</si>
  <si>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</si>
  <si>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</si>
  <si>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</si>
  <si>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</si>
  <si>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</si>
  <si>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</si>
  <si>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</si>
  <si>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</si>
  <si>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</si>
  <si>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</si>
  <si>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</si>
  <si>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</si>
  <si>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</si>
  <si>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</si>
  <si>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</si>
  <si>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</si>
  <si>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</si>
  <si>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</si>
  <si>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</si>
  <si>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</si>
  <si>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</si>
  <si>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</si>
  <si>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</si>
  <si>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</si>
  <si>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</si>
  <si>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</si>
  <si>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</si>
  <si>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</si>
  <si>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</si>
  <si>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</si>
  <si>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</si>
  <si>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</si>
  <si>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</si>
  <si>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</si>
  <si>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</si>
  <si>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</si>
  <si>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</si>
  <si>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</si>
  <si>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</si>
  <si>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</si>
  <si>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</si>
  <si>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</si>
  <si>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</si>
  <si>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</si>
  <si>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</si>
  <si>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</si>
  <si>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</si>
  <si>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</si>
  <si>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</si>
  <si>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</si>
  <si>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</si>
  <si>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</si>
  <si>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</si>
  <si>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</si>
  <si>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</si>
  <si>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</si>
  <si>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</si>
  <si>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</si>
  <si>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</si>
  <si>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</si>
  <si>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</si>
  <si>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</si>
  <si>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</si>
  <si>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</si>
  <si>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</si>
  <si>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</si>
  <si>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</si>
  <si>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</si>
  <si>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</si>
  <si>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</si>
  <si>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</si>
  <si>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</si>
  <si>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</si>
  <si>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</si>
  <si>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</si>
  <si>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</si>
  <si>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</si>
  <si>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</si>
  <si>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</si>
  <si>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</si>
  <si>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</si>
  <si>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</si>
  <si>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</si>
  <si>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</si>
  <si>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</si>
  <si>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</si>
  <si>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</si>
  <si>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</si>
  <si>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</si>
  <si>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</si>
  <si>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</si>
  <si>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</si>
  <si>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</si>
  <si>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</si>
  <si>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</si>
  <si>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</si>
  <si>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</si>
  <si>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</si>
  <si>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</si>
  <si>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</si>
  <si>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</si>
  <si>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</si>
  <si>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</si>
  <si>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</si>
  <si>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</si>
  <si>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</si>
  <si>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</si>
  <si>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</si>
  <si>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</si>
  <si>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</si>
  <si>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</si>
  <si>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</si>
  <si>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</si>
  <si>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</si>
  <si>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</si>
  <si>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</si>
  <si>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</si>
  <si>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</si>
  <si>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</si>
  <si>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</si>
  <si>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</si>
  <si>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</si>
  <si>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</si>
  <si>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</si>
  <si>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</si>
  <si>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</si>
  <si>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</si>
  <si>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</si>
  <si>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</si>
  <si>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</si>
  <si>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</si>
  <si>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</si>
  <si>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</si>
  <si>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</si>
  <si>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</si>
  <si>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</si>
  <si>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</si>
  <si>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</si>
  <si>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</si>
  <si>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</si>
  <si>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</si>
  <si>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</si>
  <si>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</si>
  <si>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</si>
  <si>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</si>
  <si>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</si>
  <si>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</si>
  <si>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</si>
  <si>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</si>
  <si>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</si>
  <si>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</si>
  <si>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</si>
  <si>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</si>
  <si>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</si>
  <si>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</si>
  <si>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</si>
  <si>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</si>
  <si>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</si>
  <si>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</si>
  <si>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</si>
  <si>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</si>
  <si>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</si>
  <si>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</si>
  <si>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</si>
  <si>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</si>
  <si>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</si>
  <si>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</si>
  <si>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</si>
  <si>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</si>
  <si>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</si>
  <si>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</si>
  <si>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</si>
  <si>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</si>
  <si>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</si>
  <si>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</si>
  <si>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</si>
  <si>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</si>
  <si>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</si>
  <si>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</si>
  <si>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</si>
  <si>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</si>
  <si>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</si>
  <si>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</si>
  <si>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</si>
  <si>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</si>
  <si>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</si>
  <si>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</si>
  <si>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</si>
  <si>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</si>
  <si>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</si>
  <si>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</si>
  <si>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</si>
  <si>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</si>
  <si>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</si>
  <si>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</si>
  <si>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</si>
  <si>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</si>
  <si>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</si>
  <si>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</si>
  <si>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</si>
  <si>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</si>
  <si>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</si>
  <si>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</si>
  <si>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</si>
  <si>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</si>
  <si>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</si>
  <si>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</si>
  <si>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</si>
  <si>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</si>
  <si>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</si>
  <si>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</si>
  <si>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</si>
  <si>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</si>
  <si>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</si>
  <si>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</si>
  <si>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</si>
  <si>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</si>
  <si>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</si>
  <si>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</si>
  <si>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</si>
  <si>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</si>
  <si>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</si>
  <si>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</si>
  <si>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</si>
  <si>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</si>
  <si>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</si>
  <si>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</si>
  <si>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</si>
  <si>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</si>
  <si>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</si>
  <si>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</si>
  <si>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</si>
  <si>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</si>
  <si>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</si>
  <si>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</si>
  <si>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</si>
  <si>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</si>
  <si>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</si>
  <si>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</si>
  <si>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</si>
  <si>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</si>
  <si>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</si>
  <si>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</si>
  <si>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</si>
  <si>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</si>
  <si>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</si>
  <si>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</si>
  <si>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</si>
  <si>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</si>
  <si>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</si>
  <si>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</si>
  <si>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</si>
  <si>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</si>
  <si>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</si>
  <si>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</si>
  <si>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</si>
  <si>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</si>
  <si>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</si>
  <si>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</si>
  <si>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</si>
  <si>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</si>
  <si>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</si>
  <si>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</si>
  <si>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</si>
  <si>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</si>
  <si>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</si>
  <si>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</si>
  <si>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</si>
  <si>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</si>
  <si>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</si>
  <si>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</si>
  <si>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</si>
  <si>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</si>
  <si>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</si>
  <si>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</si>
  <si>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</si>
  <si>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</si>
  <si>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</si>
  <si>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</si>
  <si>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</si>
  <si>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</si>
  <si>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</si>
  <si>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</si>
  <si>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</si>
  <si>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</si>
  <si>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</si>
  <si>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</si>
  <si>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</si>
  <si>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</si>
  <si>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</si>
  <si>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</si>
  <si>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</si>
  <si>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</si>
  <si>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</si>
  <si>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</si>
  <si>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</si>
  <si>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</si>
  <si>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</si>
  <si>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</si>
  <si>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</si>
  <si>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</si>
  <si>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</si>
  <si>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</si>
  <si>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</si>
  <si>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</si>
  <si>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</si>
  <si>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</si>
  <si>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</si>
  <si>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</si>
  <si>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</si>
  <si>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</si>
  <si>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</si>
  <si>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</si>
  <si>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</si>
  <si>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</si>
  <si>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</si>
  <si>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</si>
  <si>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</si>
  <si>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</si>
  <si>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</si>
  <si>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</si>
  <si>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</si>
  <si>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</si>
  <si>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</si>
  <si>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</si>
  <si>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</si>
  <si>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</si>
  <si>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</si>
  <si>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</si>
  <si>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</si>
  <si>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</si>
  <si>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</si>
  <si>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</si>
  <si>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</si>
  <si>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</si>
  <si>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</si>
  <si>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</si>
  <si>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</si>
  <si>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</si>
  <si>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</si>
  <si>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</si>
  <si>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</si>
  <si>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</si>
  <si>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</si>
  <si>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</si>
  <si>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</si>
  <si>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</si>
  <si>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</si>
  <si>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</si>
  <si>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</si>
  <si>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</si>
  <si>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</si>
  <si>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</si>
  <si>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</si>
  <si>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</si>
  <si>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</si>
  <si>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</si>
  <si>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</si>
  <si>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</si>
  <si>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</si>
  <si>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</si>
  <si>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</si>
  <si>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</si>
  <si>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</si>
  <si>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</si>
  <si>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</si>
  <si>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</si>
  <si>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</si>
  <si>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</si>
  <si>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</si>
  <si>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</si>
  <si>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</si>
  <si>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</si>
  <si>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</si>
  <si>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</si>
  <si>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</si>
  <si>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</si>
  <si>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</si>
  <si>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</si>
  <si>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</si>
  <si>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</si>
  <si>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</si>
  <si>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</si>
  <si>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</si>
  <si>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</si>
  <si>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</si>
  <si>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</si>
  <si>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</si>
  <si>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</si>
  <si>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</si>
  <si>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</si>
  <si>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</si>
  <si>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</si>
  <si>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</si>
  <si>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</si>
  <si>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</si>
  <si>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</si>
  <si>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</si>
  <si>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</si>
  <si>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</si>
  <si>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</si>
  <si>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</si>
  <si>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</si>
  <si>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</si>
  <si>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</si>
  <si>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</si>
  <si>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</si>
  <si>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</si>
  <si>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</si>
  <si>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</si>
  <si>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</si>
  <si>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</si>
  <si>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</si>
  <si>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</si>
  <si>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</si>
  <si>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</si>
  <si>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</si>
  <si>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</si>
  <si>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</si>
  <si>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</si>
  <si>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</si>
  <si>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</si>
  <si>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</si>
  <si>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</si>
  <si>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</si>
  <si>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</si>
  <si>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</si>
  <si>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</si>
  <si>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</si>
  <si>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</si>
  <si>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</si>
  <si>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</si>
  <si>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</si>
  <si>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</si>
  <si>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</si>
  <si>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</si>
  <si>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</si>
  <si>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</si>
  <si>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</si>
  <si>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</si>
  <si>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</si>
  <si>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</si>
  <si>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</si>
  <si>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</si>
  <si>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</si>
  <si>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</si>
  <si>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</si>
  <si>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</si>
  <si>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</si>
  <si>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</si>
  <si>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</si>
  <si>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</si>
  <si>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</si>
  <si>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</si>
  <si>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</si>
  <si>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</si>
  <si>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</si>
  <si>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</si>
  <si>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</si>
  <si>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</si>
  <si>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</si>
  <si>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</si>
  <si>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</si>
  <si>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</si>
  <si>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</si>
  <si>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</si>
  <si>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</si>
  <si>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</si>
  <si>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</si>
  <si>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</si>
  <si>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</si>
  <si>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</si>
  <si>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</si>
  <si>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</si>
  <si>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</si>
  <si>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</si>
  <si>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</si>
  <si>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</si>
  <si>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</si>
  <si>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</si>
  <si>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</si>
  <si>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</si>
  <si>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</si>
  <si>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</si>
  <si>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</si>
  <si>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</si>
  <si>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</si>
  <si>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</si>
  <si>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</si>
  <si>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</si>
  <si>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</si>
  <si>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</si>
  <si>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</si>
  <si>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</si>
  <si>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</si>
  <si>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</si>
  <si>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</si>
  <si>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</si>
  <si>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</si>
  <si>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</si>
  <si>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</si>
  <si>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</si>
  <si>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</si>
  <si>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</si>
  <si>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</si>
  <si>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</si>
  <si>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</si>
  <si>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</si>
  <si>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</si>
  <si>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</si>
  <si>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</si>
  <si>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</si>
  <si>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</si>
  <si>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</si>
  <si>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</si>
  <si>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</si>
  <si>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</si>
  <si>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</si>
  <si>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</si>
  <si>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</si>
  <si>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</si>
  <si>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</si>
  <si>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</si>
  <si>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</si>
  <si>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</si>
  <si>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</si>
  <si>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</si>
  <si>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</si>
  <si>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</si>
  <si>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</si>
  <si>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</si>
  <si>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</si>
  <si>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</si>
  <si>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</si>
  <si>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</si>
  <si>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</si>
  <si>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</si>
  <si>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</si>
  <si>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</si>
  <si>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</si>
  <si>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</si>
  <si>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</si>
  <si>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</si>
  <si>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</si>
  <si>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</si>
  <si>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</si>
  <si>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</si>
  <si>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</si>
  <si>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</si>
  <si>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</si>
  <si>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</si>
  <si>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</si>
  <si>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</si>
  <si>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</si>
  <si>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</si>
  <si>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</si>
  <si>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</si>
  <si>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</si>
  <si>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</si>
  <si>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</si>
  <si>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</si>
  <si>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</si>
  <si>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</si>
  <si>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</si>
  <si>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</si>
  <si>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</si>
  <si>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</si>
  <si>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</si>
  <si>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</si>
  <si>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</si>
  <si>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</si>
  <si>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</si>
  <si>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</si>
  <si>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</si>
  <si>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</si>
  <si>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</si>
  <si>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</si>
  <si>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</si>
  <si>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</si>
  <si>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</si>
  <si>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</si>
  <si>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</si>
  <si>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</si>
  <si>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</si>
  <si>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</si>
  <si>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</si>
  <si>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</si>
  <si>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</si>
  <si>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</si>
  <si>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</si>
  <si>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</si>
  <si>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</si>
  <si>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</si>
  <si>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</si>
  <si>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</si>
  <si>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</si>
  <si>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</si>
  <si>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</si>
  <si>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</si>
  <si>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</si>
  <si>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</si>
  <si>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</si>
  <si>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</si>
  <si>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</si>
  <si>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</si>
  <si>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</si>
  <si>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</si>
  <si>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</si>
  <si>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</si>
  <si>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</si>
  <si>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</si>
  <si>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</si>
  <si>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</si>
  <si>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</si>
  <si>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</si>
  <si>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</si>
  <si>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</si>
  <si>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</si>
  <si>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</si>
  <si>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</si>
  <si>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</si>
  <si>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</si>
  <si>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</si>
  <si>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</si>
  <si>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</si>
  <si>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</si>
  <si>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</si>
  <si>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</si>
  <si>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</si>
  <si>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</si>
  <si>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</si>
  <si>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</si>
  <si>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</si>
  <si>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</si>
  <si>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</si>
  <si>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</si>
  <si>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</si>
  <si>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</si>
  <si>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</si>
  <si>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</si>
  <si>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</si>
  <si>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</si>
  <si>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</si>
  <si>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</si>
  <si>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</si>
  <si>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</si>
  <si>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</si>
  <si>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</si>
  <si>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</si>
  <si>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</si>
  <si>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</si>
  <si>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</si>
  <si>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</si>
  <si>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</si>
  <si>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</si>
  <si>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</si>
  <si>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</si>
  <si>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</si>
  <si>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</si>
  <si>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</si>
  <si>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</si>
  <si>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</si>
  <si>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</si>
  <si>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</si>
  <si>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</si>
  <si>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</si>
  <si>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</si>
  <si>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</si>
  <si>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</si>
  <si>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</si>
  <si>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</si>
  <si>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</si>
  <si>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</si>
  <si>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</si>
  <si>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</si>
  <si>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</si>
  <si>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</si>
  <si>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</si>
  <si>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</si>
  <si>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</si>
  <si>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</si>
  <si>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</si>
  <si>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</si>
  <si>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</si>
  <si>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</si>
  <si>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</si>
  <si>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</si>
  <si>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</si>
  <si>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</si>
  <si>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</si>
  <si>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</si>
  <si>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</si>
  <si>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</si>
  <si>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</si>
  <si>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</si>
  <si>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</si>
  <si>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</si>
  <si>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</si>
  <si>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</si>
  <si>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</si>
  <si>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</si>
  <si>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</si>
  <si>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</si>
  <si>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</si>
  <si>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</si>
  <si>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</si>
  <si>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</si>
  <si>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</si>
  <si>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</si>
  <si>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</si>
  <si>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</si>
  <si>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</si>
  <si>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</si>
  <si>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</si>
  <si>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</si>
  <si>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</si>
  <si>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</si>
  <si>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</si>
  <si>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</si>
  <si>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</si>
  <si>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</si>
  <si>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</si>
  <si>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</si>
  <si>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</si>
  <si>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</si>
  <si>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</si>
  <si>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</si>
  <si>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</si>
  <si>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</si>
  <si>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</si>
  <si>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</si>
  <si>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</si>
  <si>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</si>
  <si>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</si>
  <si>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</si>
  <si>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</si>
  <si>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</si>
  <si>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</si>
  <si>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</si>
  <si>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</si>
  <si>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</si>
  <si>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</si>
  <si>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</si>
  <si>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</si>
  <si>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</si>
  <si>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</si>
  <si>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</si>
  <si>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</si>
  <si>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</si>
  <si>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</si>
  <si>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</si>
  <si>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</si>
  <si>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</si>
  <si>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</si>
  <si>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</si>
  <si>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</si>
  <si>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</si>
  <si>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</si>
  <si>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</si>
  <si>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</si>
  <si>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</si>
  <si>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</si>
  <si>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</si>
  <si>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</si>
  <si>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</si>
  <si>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</si>
  <si>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</si>
  <si>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</si>
  <si>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</si>
  <si>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</si>
  <si>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</si>
  <si>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</si>
  <si>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</si>
  <si>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</si>
  <si>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</si>
  <si>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</si>
  <si>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</si>
  <si>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</si>
  <si>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</si>
  <si>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</si>
  <si>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</si>
  <si>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</si>
  <si>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</si>
  <si>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</si>
  <si>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</si>
  <si>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</si>
  <si>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</si>
  <si>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</si>
  <si>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</si>
  <si>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</si>
  <si>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</si>
  <si>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</si>
  <si>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</si>
  <si>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</si>
  <si>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</si>
  <si>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</si>
  <si>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</si>
  <si>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</si>
  <si>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</si>
  <si>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</si>
  <si>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</si>
  <si>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</si>
  <si>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</si>
  <si>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</si>
  <si>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</si>
  <si>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</si>
  <si>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</si>
  <si>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</si>
  <si>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</si>
  <si>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</si>
  <si>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</si>
  <si>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</si>
  <si>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</si>
  <si>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</si>
  <si>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</si>
  <si>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</si>
  <si>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</si>
  <si>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</si>
  <si>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</si>
  <si>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</si>
  <si>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</si>
  <si>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</si>
  <si>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</si>
  <si>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</si>
  <si>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</si>
  <si>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</si>
  <si>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</si>
  <si>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</si>
  <si>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</si>
  <si>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</si>
  <si>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</si>
  <si>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</si>
  <si>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</si>
  <si>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</si>
  <si>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</si>
  <si>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</si>
  <si>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</si>
  <si>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</si>
  <si>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</si>
  <si>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</si>
  <si>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</si>
  <si>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</si>
  <si>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</si>
  <si>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</si>
  <si>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</si>
  <si>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</si>
  <si>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</si>
  <si>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</si>
  <si>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</si>
  <si>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</si>
  <si>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</si>
  <si>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</si>
  <si>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</si>
  <si>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</si>
  <si>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</si>
  <si>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</si>
  <si>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</si>
  <si>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</si>
  <si>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</si>
  <si>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</si>
  <si>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</si>
  <si>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</si>
  <si>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</si>
  <si>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</si>
  <si>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</si>
  <si>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</si>
  <si>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</si>
  <si>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</si>
  <si>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</si>
  <si>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</si>
  <si>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</si>
  <si>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</si>
  <si>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</si>
  <si>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</si>
  <si>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</si>
  <si>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</si>
  <si>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</si>
  <si>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</si>
  <si>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</si>
  <si>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</si>
  <si>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</si>
  <si>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</si>
  <si>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</si>
  <si>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</si>
  <si>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</si>
  <si>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</si>
  <si>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</si>
  <si>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</si>
  <si>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</si>
  <si>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</si>
  <si>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</si>
  <si>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</si>
  <si>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</si>
  <si>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</si>
  <si>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</si>
  <si>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</si>
  <si>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</si>
  <si>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</si>
  <si>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</si>
  <si>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</si>
  <si>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</si>
  <si>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</si>
  <si>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</si>
  <si>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</si>
  <si>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</si>
  <si>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</si>
  <si>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</si>
  <si>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</si>
  <si>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</si>
  <si>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</si>
  <si>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</si>
  <si>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</si>
  <si>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</si>
  <si>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</si>
  <si>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</si>
  <si>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</si>
  <si>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</si>
  <si>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</si>
  <si>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</si>
  <si>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</si>
  <si>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</si>
  <si>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</si>
  <si>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</si>
  <si>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</si>
  <si>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</si>
  <si>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</si>
  <si>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</si>
  <si>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</si>
  <si>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</si>
  <si>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</si>
  <si>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</si>
  <si>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</si>
  <si>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</si>
  <si>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</si>
  <si>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</si>
  <si>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</si>
  <si>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</si>
  <si>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</si>
  <si>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</si>
  <si>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</si>
  <si>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</si>
  <si>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</si>
  <si>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</si>
  <si>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</si>
  <si>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</si>
  <si>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</si>
  <si>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</si>
  <si>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</si>
  <si>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</si>
  <si>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</si>
  <si>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</si>
  <si>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</si>
  <si>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</si>
  <si>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</si>
  <si>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</si>
  <si>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</si>
  <si>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</si>
  <si>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</si>
  <si>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</si>
  <si>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</si>
  <si>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</si>
  <si>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</si>
  <si>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</si>
  <si>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</si>
  <si>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</si>
  <si>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</si>
  <si>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</si>
  <si>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</si>
  <si>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</si>
  <si>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</si>
  <si>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</si>
  <si>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</si>
  <si>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</si>
  <si>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</si>
  <si>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</si>
  <si>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</si>
  <si>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</si>
  <si>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</si>
  <si>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</si>
  <si>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</si>
  <si>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</si>
  <si>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</si>
  <si>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</si>
  <si>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</si>
  <si>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</si>
  <si>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</si>
  <si>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</si>
  <si>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</si>
  <si>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</si>
  <si>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</si>
  <si>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</si>
  <si>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</si>
  <si>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</si>
  <si>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</si>
  <si>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</si>
  <si>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</si>
  <si>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</si>
  <si>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</si>
  <si>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</si>
  <si>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</si>
  <si>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</si>
  <si>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</si>
  <si>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</si>
  <si>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</si>
  <si>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</si>
  <si>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</si>
  <si>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</si>
  <si>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</si>
  <si>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</si>
  <si>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</si>
  <si>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</si>
  <si>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</si>
  <si>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</si>
  <si>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</si>
  <si>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</si>
  <si>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</si>
  <si>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</si>
  <si>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</si>
  <si>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</si>
  <si>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</si>
  <si>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</si>
  <si>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</si>
  <si>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</si>
  <si>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</si>
  <si>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</si>
  <si>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</si>
  <si>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</si>
  <si>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</si>
  <si>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</si>
  <si>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</si>
  <si>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</si>
  <si>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</si>
  <si>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</si>
  <si>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</si>
  <si>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</si>
  <si>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</si>
  <si>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</si>
  <si>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</si>
  <si>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</si>
  <si>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</si>
  <si>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</si>
  <si>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</si>
  <si>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</si>
  <si>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</si>
  <si>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</si>
  <si>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</si>
  <si>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</si>
  <si>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</si>
  <si>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</si>
  <si>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</si>
  <si>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</si>
  <si>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</si>
  <si>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</si>
  <si>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</si>
  <si>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</si>
  <si>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</si>
  <si>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</si>
  <si>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</si>
  <si>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</si>
  <si>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</si>
  <si>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</si>
  <si>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</si>
  <si>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</si>
  <si>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</si>
  <si>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</si>
  <si>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</si>
  <si>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</si>
  <si>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</si>
  <si>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</si>
  <si>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</si>
  <si>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</si>
  <si>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</si>
  <si>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</si>
  <si>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</si>
  <si>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</si>
  <si>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</si>
  <si>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</si>
  <si>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</si>
  <si>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</si>
  <si>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</si>
  <si>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</si>
  <si>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</si>
  <si>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</si>
  <si>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</si>
  <si>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</si>
  <si>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</si>
  <si>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</si>
  <si>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</si>
  <si>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</si>
  <si>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</si>
  <si>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</si>
  <si>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</si>
  <si>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</si>
  <si>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</si>
  <si>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</si>
  <si>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</si>
  <si>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</si>
  <si>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</si>
  <si>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</si>
  <si>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</si>
  <si>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</si>
  <si>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</si>
  <si>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</si>
  <si>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</si>
  <si>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</si>
  <si>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</si>
  <si>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</si>
  <si>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</si>
  <si>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</si>
  <si>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</si>
  <si>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</si>
  <si>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</si>
  <si>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</si>
  <si>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</si>
  <si>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</si>
  <si>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</si>
  <si>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</si>
  <si>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</si>
  <si>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</si>
  <si>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</si>
  <si>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</si>
  <si>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</si>
  <si>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</si>
  <si>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</si>
  <si>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</si>
  <si>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</si>
  <si>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</si>
  <si>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</si>
  <si>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</si>
  <si>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</si>
  <si>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</si>
  <si>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</si>
  <si>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</si>
  <si>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</si>
  <si>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</si>
  <si>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</si>
  <si>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</si>
  <si>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</si>
  <si>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</si>
  <si>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</si>
  <si>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</si>
  <si>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</si>
  <si>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</si>
  <si>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</si>
  <si>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</si>
  <si>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</si>
  <si>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</si>
  <si>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</si>
  <si>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</si>
  <si>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</si>
  <si>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</si>
  <si>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</si>
  <si>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</si>
  <si>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</si>
  <si>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</si>
  <si>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</si>
  <si>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</si>
  <si>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</si>
  <si>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</si>
  <si>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</si>
  <si>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</si>
  <si>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</si>
  <si>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</si>
  <si>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</si>
  <si>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</si>
  <si>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</si>
  <si>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</si>
  <si>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</si>
  <si>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</si>
  <si>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</si>
  <si>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</si>
  <si>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</si>
  <si>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</si>
  <si>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</si>
  <si>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</si>
  <si>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</si>
  <si>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</si>
  <si>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</si>
  <si>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</si>
  <si>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</si>
  <si>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</si>
  <si>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</si>
  <si>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</si>
  <si>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</si>
  <si>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</si>
  <si>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</si>
  <si>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</si>
  <si>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</si>
  <si>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</si>
  <si>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</si>
  <si>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</si>
  <si>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</si>
  <si>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</si>
  <si>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</si>
  <si>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</si>
  <si>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</si>
  <si>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</si>
  <si>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</si>
  <si>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</si>
  <si>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</si>
  <si>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</si>
  <si>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</si>
  <si>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</si>
  <si>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</si>
  <si>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</si>
  <si>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</si>
  <si>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</si>
  <si>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</si>
  <si>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</si>
  <si>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</si>
  <si>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</si>
  <si>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</si>
  <si>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</si>
  <si>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</si>
  <si>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</si>
  <si>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</si>
  <si>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</si>
  <si>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</si>
  <si>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</si>
  <si>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</si>
  <si>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</si>
  <si>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</si>
  <si>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</si>
  <si>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</si>
  <si>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</si>
  <si>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</si>
  <si>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</si>
  <si>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</si>
  <si>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</si>
  <si>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</si>
  <si>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</si>
  <si>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</si>
  <si>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</si>
  <si>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</si>
  <si>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</si>
  <si>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</si>
  <si>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</si>
  <si>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</si>
  <si>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</si>
  <si>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</si>
  <si>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</si>
  <si>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</si>
  <si>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</si>
  <si>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</si>
  <si>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</si>
  <si>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</si>
  <si>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</si>
  <si>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</si>
  <si>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</si>
  <si>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</si>
  <si>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</si>
  <si>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</si>
  <si>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</si>
  <si>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</si>
  <si>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</si>
  <si>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</si>
  <si>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</si>
  <si>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</si>
  <si>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</si>
  <si>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</si>
  <si>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</si>
  <si>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</si>
  <si>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</si>
  <si>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</si>
  <si>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</si>
  <si>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</si>
  <si>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</si>
  <si>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</si>
  <si>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</si>
  <si>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</si>
  <si>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</si>
  <si>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</si>
  <si>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</si>
  <si>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</si>
  <si>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</si>
  <si>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</si>
  <si>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</si>
  <si>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</si>
  <si>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</si>
  <si>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</si>
  <si>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</si>
  <si>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</si>
  <si>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</si>
  <si>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</si>
  <si>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</si>
  <si>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</si>
  <si>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</si>
  <si>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</si>
  <si>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</si>
  <si>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</si>
  <si>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</si>
  <si>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</si>
  <si>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</si>
  <si>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</si>
  <si>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</si>
  <si>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</si>
  <si>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</si>
  <si>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</si>
  <si>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</si>
  <si>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</si>
  <si>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</si>
  <si>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</si>
  <si>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</si>
  <si>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</si>
  <si>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</si>
  <si>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</si>
  <si>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</si>
  <si>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</si>
  <si>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</si>
  <si>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</si>
  <si>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</si>
  <si>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</si>
  <si>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</si>
  <si>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</si>
  <si>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</si>
  <si>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</si>
  <si>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</si>
  <si>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</si>
  <si>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</si>
  <si>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</si>
  <si>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</si>
  <si>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</si>
  <si>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</si>
  <si>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</si>
  <si>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</si>
  <si>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</si>
  <si>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</si>
  <si>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</si>
  <si>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</si>
  <si>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</si>
  <si>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</si>
  <si>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</si>
  <si>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</si>
  <si>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</si>
  <si>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</si>
  <si>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</si>
  <si>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</si>
  <si>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</si>
  <si>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</si>
  <si>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</si>
  <si>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</si>
  <si>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</si>
  <si>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</si>
  <si>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</si>
  <si>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</si>
  <si>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</si>
  <si>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</si>
  <si>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</si>
  <si>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</si>
  <si>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</si>
  <si>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</si>
  <si>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</si>
  <si>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</si>
  <si>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</si>
  <si>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</si>
  <si>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</si>
  <si>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</si>
  <si>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</si>
  <si>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</si>
  <si>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</si>
  <si>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</si>
  <si>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</si>
  <si>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</si>
  <si>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</si>
  <si>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</si>
  <si>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</si>
  <si>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</si>
  <si>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</si>
  <si>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</si>
  <si>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</si>
  <si>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</si>
  <si>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</si>
  <si>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</si>
  <si>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</si>
  <si>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</si>
  <si>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</si>
  <si>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</si>
  <si>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</si>
  <si>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</si>
  <si>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</si>
  <si>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</si>
  <si>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</si>
  <si>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</si>
  <si>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</si>
  <si>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</si>
  <si>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</si>
  <si>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</si>
  <si>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</si>
  <si>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</si>
  <si>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</si>
  <si>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</si>
  <si>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</si>
  <si>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</si>
  <si>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</si>
  <si>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</si>
  <si>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</si>
  <si>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</si>
  <si>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</si>
  <si>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</si>
  <si>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</si>
  <si>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</si>
  <si>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</si>
  <si>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</si>
  <si>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</si>
  <si>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</si>
  <si>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</si>
  <si>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</si>
  <si>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</si>
  <si>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</si>
  <si>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</si>
  <si>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</si>
  <si>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</si>
  <si>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</si>
  <si>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</si>
  <si>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</si>
  <si>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</si>
  <si>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</si>
  <si>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</si>
  <si>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</si>
  <si>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</si>
  <si>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</si>
  <si>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</si>
  <si>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</si>
  <si>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</si>
  <si>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</si>
  <si>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</si>
  <si>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</si>
  <si>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</si>
  <si>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</si>
  <si>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</si>
  <si>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</si>
  <si>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</si>
  <si>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</si>
  <si>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</si>
  <si>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</si>
  <si>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</si>
  <si>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</si>
  <si>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</si>
  <si>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</si>
  <si>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</si>
  <si>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</si>
  <si>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</si>
  <si>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</si>
  <si>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</si>
  <si>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</si>
  <si>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</si>
  <si>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</si>
  <si>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</si>
  <si>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</si>
  <si>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</si>
  <si>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</si>
  <si>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</si>
  <si>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</si>
  <si>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</si>
  <si>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</si>
  <si>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</si>
  <si>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</si>
  <si>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</si>
  <si>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</si>
  <si>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</si>
  <si>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</si>
  <si>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</si>
  <si>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</si>
  <si>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</si>
  <si>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</si>
  <si>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</si>
  <si>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</si>
  <si>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</si>
  <si>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</si>
  <si>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</si>
  <si>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</si>
  <si>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</si>
  <si>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</si>
  <si>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</si>
  <si>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</si>
  <si>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</si>
  <si>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</si>
  <si>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</si>
  <si>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</si>
  <si>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</si>
  <si>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</si>
  <si>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</si>
  <si>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</si>
  <si>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</si>
  <si>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</si>
  <si>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</si>
  <si>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</si>
  <si>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</si>
  <si>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</si>
  <si>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</si>
  <si>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</si>
  <si>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</si>
  <si>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</si>
  <si>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</si>
  <si>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</si>
  <si>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</si>
  <si>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</si>
  <si>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</si>
  <si>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</si>
  <si>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</si>
  <si>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</si>
  <si>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</si>
  <si>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</si>
  <si>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</si>
  <si>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</si>
  <si>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</si>
  <si>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</si>
  <si>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</si>
  <si>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</si>
  <si>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</si>
  <si>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</si>
  <si>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</si>
  <si>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</si>
  <si>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</si>
  <si>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</si>
  <si>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</si>
  <si>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</si>
  <si>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</si>
  <si>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</si>
  <si>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</si>
  <si>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</si>
  <si>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</si>
  <si>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</si>
  <si>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</si>
  <si>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</si>
  <si>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</si>
  <si>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</si>
  <si>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</si>
  <si>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</si>
  <si>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</si>
  <si>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</si>
  <si>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</si>
  <si>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</si>
  <si>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</si>
  <si>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</si>
  <si>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</si>
  <si>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</si>
  <si>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</si>
  <si>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</si>
  <si>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</si>
  <si>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</si>
  <si>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</si>
  <si>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</si>
  <si>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</si>
  <si>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</si>
  <si>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</si>
  <si>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</si>
  <si>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</si>
  <si>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</si>
  <si>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</si>
  <si>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</si>
  <si>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</si>
  <si>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</si>
  <si>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</si>
  <si>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</si>
  <si>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</si>
  <si>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</si>
  <si>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</si>
  <si>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</si>
  <si>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</si>
  <si>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</si>
  <si>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</si>
  <si>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</si>
  <si>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</si>
  <si>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</si>
  <si>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</si>
  <si>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</si>
  <si>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</si>
  <si>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</si>
  <si>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</si>
  <si>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</si>
  <si>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</si>
  <si>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</si>
  <si>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</si>
  <si>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</si>
  <si>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</si>
  <si>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</si>
  <si>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</si>
  <si>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</si>
  <si>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</si>
  <si>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</si>
  <si>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</si>
  <si>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</si>
  <si>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</si>
  <si>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</si>
  <si>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</si>
  <si>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</si>
  <si>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</si>
  <si>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</si>
  <si>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</si>
  <si>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</si>
  <si>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</si>
  <si>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</si>
  <si>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</si>
  <si>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</si>
  <si>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</si>
  <si>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</si>
  <si>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</si>
  <si>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</si>
  <si>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</si>
  <si>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</si>
  <si>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</si>
  <si>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</si>
  <si>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</si>
  <si>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</si>
  <si>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</si>
  <si>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</si>
  <si>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</si>
  <si>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</si>
  <si>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</si>
  <si>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</si>
  <si>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</si>
  <si>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</si>
  <si>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</si>
  <si>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</si>
  <si>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</si>
  <si>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</si>
  <si>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</si>
  <si>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</si>
  <si>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</si>
  <si>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</si>
  <si>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</si>
  <si>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</si>
  <si>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</si>
  <si>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</si>
  <si>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</si>
  <si>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</si>
  <si>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</si>
  <si>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</si>
  <si>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</si>
  <si>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</si>
  <si>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</si>
  <si>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</si>
  <si>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</si>
  <si>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</si>
  <si>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</si>
  <si>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</si>
  <si>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</si>
  <si>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</si>
  <si>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</si>
  <si>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</si>
  <si>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</si>
  <si>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</si>
  <si>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</si>
  <si>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</si>
  <si>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</si>
  <si>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</si>
  <si>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</si>
  <si>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</si>
  <si>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</si>
  <si>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</si>
  <si>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</si>
  <si>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</si>
  <si>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</si>
  <si>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</si>
  <si>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</si>
  <si>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</si>
  <si>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</si>
  <si>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</si>
  <si>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</si>
  <si>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</si>
  <si>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</si>
  <si>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</si>
  <si>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</si>
  <si>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</si>
  <si>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</si>
  <si>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</si>
  <si>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</si>
  <si>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</si>
  <si>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</si>
  <si>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</si>
  <si>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</si>
  <si>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</si>
  <si>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</si>
  <si>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</si>
  <si>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</si>
  <si>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</si>
  <si>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</si>
  <si>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</si>
  <si>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</si>
  <si>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</si>
  <si>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</si>
  <si>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</si>
  <si>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</si>
  <si>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</si>
  <si>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</si>
  <si>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</si>
  <si>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</si>
  <si>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</si>
  <si>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</si>
  <si>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</si>
  <si>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</si>
  <si>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</si>
  <si>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</si>
  <si>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</si>
  <si>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</si>
  <si>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</si>
  <si>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</si>
  <si>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</si>
  <si>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</si>
  <si>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</si>
  <si>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</si>
  <si>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</si>
  <si>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</si>
  <si>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</si>
  <si>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</si>
  <si>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</si>
  <si>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</si>
  <si>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</si>
  <si>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</si>
  <si>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</si>
  <si>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</si>
  <si>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</si>
  <si>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</si>
  <si>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</si>
  <si>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</si>
  <si>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</si>
  <si>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</si>
  <si>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</si>
  <si>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</si>
  <si>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</si>
  <si>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</si>
  <si>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</si>
  <si>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</si>
  <si>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</si>
  <si>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</si>
  <si>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</si>
  <si>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</si>
  <si>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</si>
  <si>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</si>
  <si>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</si>
  <si>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</si>
  <si>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</si>
  <si>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</si>
  <si>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</si>
  <si>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</si>
  <si>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</si>
  <si>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</si>
  <si>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</si>
  <si>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</si>
  <si>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</si>
  <si>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</si>
  <si>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</si>
  <si>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</si>
  <si>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</si>
  <si>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</si>
  <si>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</si>
  <si>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</si>
  <si>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</si>
  <si>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</si>
  <si>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</si>
  <si>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</si>
  <si>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</si>
  <si>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</si>
  <si>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</si>
  <si>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</si>
  <si>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</si>
  <si>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</si>
  <si>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</si>
  <si>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</si>
  <si>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</si>
  <si>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</si>
  <si>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</si>
  <si>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</si>
  <si>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</si>
  <si>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</si>
  <si>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</si>
  <si>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</si>
  <si>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</si>
  <si>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</si>
  <si>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</si>
  <si>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</si>
  <si>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</si>
  <si>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</si>
  <si>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</si>
  <si>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</si>
  <si>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</si>
  <si>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</si>
  <si>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</si>
  <si>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</si>
  <si>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</si>
  <si>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</si>
  <si>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</si>
  <si>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</si>
  <si>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</si>
  <si>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</si>
  <si>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</si>
  <si>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</si>
  <si>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</si>
  <si>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</si>
  <si>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</si>
  <si>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</si>
  <si>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</si>
  <si>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</si>
  <si>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</si>
  <si>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</si>
  <si>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</si>
  <si>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</si>
  <si>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</si>
  <si>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</si>
  <si>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</si>
  <si>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</si>
  <si>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</si>
  <si>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</si>
  <si>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</si>
  <si>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</si>
  <si>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</si>
  <si>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</si>
  <si>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</si>
  <si>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</si>
  <si>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</si>
  <si>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</si>
  <si>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</si>
  <si>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</si>
  <si>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</si>
  <si>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</si>
  <si>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</si>
  <si>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</si>
  <si>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</si>
  <si>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</si>
  <si>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</si>
  <si>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</si>
  <si>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</si>
  <si>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</si>
  <si>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</si>
  <si>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</si>
  <si>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</si>
  <si>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</si>
  <si>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</si>
  <si>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</si>
  <si>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</si>
  <si>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</si>
  <si>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</si>
  <si>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</si>
  <si>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</si>
  <si>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</si>
  <si>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</si>
  <si>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</si>
  <si>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</si>
  <si>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</si>
  <si>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</si>
  <si>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</si>
  <si>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</si>
  <si>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</si>
  <si>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</si>
  <si>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</si>
  <si>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</si>
  <si>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</si>
  <si>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</si>
  <si>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</si>
  <si>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</si>
  <si>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</si>
  <si>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</si>
  <si>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</si>
  <si>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</si>
  <si>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</si>
  <si>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</si>
  <si>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</si>
  <si>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</si>
  <si>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</si>
  <si>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</si>
  <si>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</si>
  <si>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</si>
  <si>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</si>
  <si>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</si>
  <si>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</si>
  <si>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</si>
  <si>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</si>
  <si>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</si>
  <si>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</si>
  <si>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</si>
  <si>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</si>
  <si>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</si>
  <si>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</si>
  <si>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</si>
  <si>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</si>
  <si>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</si>
  <si>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</si>
  <si>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</si>
  <si>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</si>
  <si>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</si>
  <si>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</si>
  <si>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</si>
  <si>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</si>
  <si>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</si>
  <si>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</si>
  <si>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</si>
  <si>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</si>
  <si>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</si>
  <si>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</si>
  <si>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</si>
  <si>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</si>
  <si>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</si>
  <si>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</si>
  <si>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</si>
  <si>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</si>
  <si>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</si>
  <si>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</si>
  <si>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</si>
  <si>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</si>
  <si>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</si>
  <si>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</si>
  <si>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</si>
  <si>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</si>
  <si>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</si>
  <si>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</si>
  <si>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</si>
  <si>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</si>
  <si>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</si>
  <si>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</si>
  <si>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</si>
  <si>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</si>
  <si>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</si>
  <si>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</si>
  <si>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</si>
  <si>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</si>
  <si>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</si>
  <si>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</si>
  <si>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</si>
  <si>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</si>
  <si>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</si>
  <si>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</si>
  <si>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</si>
  <si>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</si>
  <si>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</si>
  <si>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</si>
  <si>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</si>
  <si>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</si>
  <si>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</si>
  <si>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</si>
  <si>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</si>
  <si>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</si>
  <si>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</si>
  <si>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</si>
  <si>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</si>
  <si>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</si>
  <si>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</si>
  <si>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</si>
  <si>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</si>
  <si>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</si>
  <si>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</si>
  <si>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</si>
  <si>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</si>
  <si>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</si>
  <si>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</si>
  <si>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</si>
  <si>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</si>
  <si>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</si>
  <si>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</si>
  <si>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</si>
  <si>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</si>
  <si>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</si>
  <si>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</si>
  <si>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</si>
  <si>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</si>
  <si>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</si>
  <si>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</si>
  <si>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</si>
  <si>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</si>
  <si>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</si>
  <si>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</si>
  <si>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</si>
  <si>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</si>
  <si>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</si>
  <si>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</si>
  <si>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</si>
  <si>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</si>
  <si>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</si>
  <si>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</si>
  <si>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</si>
  <si>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</si>
  <si>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</si>
  <si>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</si>
  <si>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</si>
  <si>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</si>
  <si>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</si>
  <si>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</si>
  <si>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</si>
  <si>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</si>
  <si>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</si>
  <si>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</si>
  <si>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</si>
  <si>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</si>
  <si>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</si>
  <si>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</si>
  <si>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</si>
  <si>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</si>
  <si>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</si>
  <si>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</si>
  <si>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</si>
  <si>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</si>
  <si>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</si>
  <si>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</si>
  <si>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</si>
  <si>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</si>
  <si>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</si>
  <si>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</si>
  <si>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</si>
  <si>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</si>
  <si>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</si>
  <si>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</si>
  <si>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</si>
  <si>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</si>
  <si>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</si>
  <si>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</si>
  <si>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</si>
  <si>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</si>
  <si>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</si>
  <si>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</si>
  <si>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</si>
  <si>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</si>
  <si>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</si>
  <si>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</si>
  <si>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</si>
  <si>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</si>
  <si>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</si>
  <si>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</si>
  <si>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</si>
  <si>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</si>
  <si>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</si>
  <si>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</si>
  <si>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</si>
  <si>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</si>
  <si>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</si>
  <si>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</si>
  <si>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</si>
  <si>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</si>
  <si>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</si>
  <si>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</si>
  <si>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</si>
  <si>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</si>
  <si>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</si>
  <si>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</si>
  <si>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</si>
  <si>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</si>
  <si>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</si>
  <si>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</si>
  <si>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</si>
  <si>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</si>
  <si>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</si>
  <si>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</si>
  <si>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</si>
  <si>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</si>
  <si>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</si>
  <si>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</si>
  <si>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</si>
  <si>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</si>
  <si>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</si>
  <si>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</si>
  <si>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</si>
  <si>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</si>
  <si>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</si>
  <si>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</si>
  <si>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</si>
  <si>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</si>
  <si>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</si>
  <si>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</si>
  <si>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</si>
  <si>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</si>
  <si>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</si>
  <si>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</si>
  <si>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</si>
  <si>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</si>
  <si>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</si>
  <si>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</si>
  <si>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</si>
  <si>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</si>
  <si>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</si>
  <si>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</si>
  <si>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</si>
  <si>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</si>
  <si>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</si>
  <si>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</si>
  <si>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</si>
  <si>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</si>
  <si>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</si>
  <si>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</si>
  <si>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</si>
  <si>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</si>
  <si>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</si>
  <si>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</si>
  <si>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</si>
  <si>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</si>
  <si>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</si>
  <si>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</si>
  <si>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</si>
  <si>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</si>
  <si>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</si>
  <si>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</si>
  <si>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</si>
  <si>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</si>
  <si>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</si>
  <si>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</si>
  <si>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</si>
  <si>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</si>
  <si>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</si>
  <si>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</si>
  <si>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</si>
  <si>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</si>
  <si>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</si>
  <si>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</si>
  <si>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</si>
  <si>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</si>
  <si>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</si>
  <si>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</si>
  <si>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</si>
  <si>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</si>
  <si>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</si>
  <si>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</si>
  <si>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</si>
  <si>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</si>
  <si>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</si>
  <si>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</si>
  <si>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</si>
  <si>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</si>
  <si>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</si>
  <si>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</si>
  <si>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</si>
  <si>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</si>
  <si>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</si>
  <si>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</si>
  <si>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</si>
  <si>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</si>
  <si>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</si>
  <si>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</si>
  <si>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</si>
  <si>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</si>
  <si>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</si>
  <si>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</si>
  <si>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</si>
  <si>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</si>
  <si>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</si>
  <si>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</si>
  <si>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</si>
  <si>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</si>
  <si>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</si>
  <si>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</si>
  <si>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</si>
  <si>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</si>
  <si>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</si>
  <si>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</si>
  <si>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</si>
  <si>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</si>
  <si>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</si>
  <si>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</si>
  <si>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</si>
  <si>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</si>
  <si>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</si>
  <si>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EM team at site team checking</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</si>
  <si>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</si>
  <si>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</si>
  <si>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</si>
  <si>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</si>
  <si>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</si>
  <si>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</si>
  <si>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</si>
  <si>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</si>
  <si>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</si>
  <si>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</si>
  <si>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</si>
  <si>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</si>
  <si>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</si>
  <si>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</si>
  <si>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</si>
  <si>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</si>
  <si>
    <t>PCM-20251115-00002239</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</si>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</sst>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313.81092118055676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45976.759347106483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45976.759347106483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45976.759347106483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45976.759347106483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45976.759347106483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45976.759347106483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45976.759347106483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45976.759347106483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45976.759347106483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45976.759347106483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45976.759347106483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45976.759347106483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45976.759347106483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45976.759347106483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45976.759347106483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45976.759347106483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45976.759347106483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45976.759347106483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45976.759347106483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45976.759347106483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45976.759347106483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45976.759347106483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45976.759347106483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45976.759347106483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45976.759347106483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45976.759347106483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45976.759347106483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45976.759347106483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45976.759347106483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45976.759347106483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45976.759347106483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45976.759347106483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45976.759347106483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45976.759347106483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45976.759347106483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45976.759347106483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45976.759347106483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45976.759347106483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45976.759347106483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45976.759347106483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45976.759347106483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45976.759347106483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45976.759347106483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45976.759347106483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45976.759347106483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45976.759347106483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45976.759347106483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45976.759347106483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45976.759347106483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45976.759347106483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45976.759347106483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45976.759347106483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45976.759347106483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45976.759347106483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45976.759347106483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45976.759347106483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45976.759347106483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45976.759347106483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45976.759347106483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45976.759347106483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45976.759347106483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45976.759347106483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45976.759347106483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45976.759347106483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45976.759347106483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45976.759347106483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45976.759347106483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45976.759347106483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45976.759347106483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45976.759347106483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45976.759347106483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45976.759347106483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45976.759347106483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45976.759347106483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45976.759347106483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45976.759347106483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45976.759347106483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45976.759347106483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45976.759347106483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45976.759347106483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45976.759347106483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45976.759347106483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45976.759347106483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45976.759347106483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45976.759347106483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45976.759347106483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151.75950914352143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0.32300451389164664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3.6256828701880295E-2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3.0400347226532176E-2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45976.759347106483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45976.759347106483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45976.759347106483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45976.759347106483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45976.759347106483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45976.759347106483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45976.759347106483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45976.759347106483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45976.759347106483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45976.759347106483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45976.759347106483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45976.759347106483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45976.759347106483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45976.759347106483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45976.759347106483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45976.759347106483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45976.759347106483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45976.759347106483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45976.759347106483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45976.759347106483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45976.759347106483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45976.759347106483</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45976.759347106483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45976.759347106483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45976.759347106483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45976.759347106483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45976.759347106483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45976.759347106483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45976.759347106483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45976.759347106483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45976.759347106483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45976.759347106483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45976.759347106483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45976.759347106483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45976.759347106483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45976.759347106483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45976.759347106483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45976.759347106483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45976.759347106483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45976.759347106483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45976.759347106483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45976.759347106483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45976.759347106483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45976.759347106483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45976.759347106483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45976.759347106483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45976.759347106483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45976.759347106483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45976.759347106483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45976.759347106483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45976.759347106483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45976.759347106483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45976.759347106483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45976.759347106483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45976.759347106483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45976.759347106483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45976.759347106483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45976.759347106483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45976.759347106483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45976.759347106483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45976.759347106483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45976.759347106483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45976.759347106483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45976.759347106483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45976.759347106483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45976.759347106483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45976.759347106483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45976.759347106483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45976.759347106483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45976.759347106483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45976.759347106483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45976.759347106483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45976.759347106483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45976.759347106483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45976.759347106483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45976.759347106483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45976.759347106483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45976.759347106483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45976.759347106483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45976.759347106483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45976.759347106483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45976.759347106483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45976.759347106483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45976.759347106483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45976.759347106483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45976.759347106483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45976.759347106483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45976.759347106483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45976.759347106483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45976.759347106483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45976.759347106483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45976.759347106483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45976.759347106483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45976.759347106483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45976.759347106483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45976.759347106483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45976.759347106483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45976.759347106483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45976.759347106483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45976.759347106483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45976.759347106483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45976.759347106483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45976.759347106483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45976.759347106483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45976.759347106483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45976.759347106483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45976.759347106483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45976.759347106483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45976.759347106483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45976.759347106483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45976.759347106483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45976.759347106483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45976.759347106483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45976.759347106483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45976.759347106483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45976.759347106483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45976.759347106483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45976.759347106483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45976.759347106483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45976.759347106483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45976.759347106483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45976.759347106483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45976.759347106483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45976.759347106483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45976.759347106483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45976.759347106483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45976.759347106483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45976.759347106483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45976.759347106483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45976.759347106483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45976.759347106483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45976.759347106483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45976.759347106483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45976.759347106483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45976.759347106483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45976.759347106483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45976.759347106483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45976.759347106483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45976.759347106483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45976.759347106483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45976.759347106483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45976.759347106483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45976.759347106483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45976.759347106483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45976.759347106483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45976.759347106483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45976.759347106483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45976.759347106483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45976.759347106483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45976.759347106483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45976.759347106483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45976.759347106483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45976.759347106483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45976.759347106483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45976.759347106483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45976.759347106483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45976.759347106483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45976.759347106483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45976.759347106483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45976.759347106483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45976.759347106483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45976.759347106483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45976.759347106483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45976.759347106483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45976.759347106483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45976.759347106483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45976.759347106483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45976.759347106483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45976.759347106483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45976.759347106483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45976.759347106483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45976.759347106483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45976.759347106483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45976.759347106483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45976.759347106483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45976.759347106483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45976.759347106483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45976.759347106483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45976.759347106483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45976.759347106483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45976.759347106483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45976.759347106483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45976.759347106483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45976.759347106483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45976.759347106483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45976.759347106483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45976.759347106483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45976.759347106483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45976.759347106483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45976.759347106483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45976.759347106483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45976.759347106483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45976.759347106483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45976.759347106483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45976.759347106483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45976.759347106483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45976.759347106483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45976.759347106483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45976.759347106483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45976.759347106483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45976.759347106483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45976.759347106483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45976.759347106483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45976.759347106483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45976.759347106483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45976.759347106483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45976.759347106483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45976.759347106483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45976.759347106483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45976.759347106483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45976.759347106483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45976.759347106483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45976.759347106483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45976.759347106483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45976.759347106483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45976.759347106483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45976.759347106483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45976.759347106483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45976.759347106483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45976.759347106483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45976.759347106483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45976.759347106483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45976.759347106483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45976.759347106483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45976.759347106483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45976.759347106483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45976.759347106483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45976.759347106483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45976.759347106483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45976.759347106483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45976.759347106483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45976.759347106483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45976.759347106483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45976.759347106483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45976.759347106483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45976.759347106483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45976.759347106483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45976.759347106483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45976.759347106483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45976.759347106483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45976.759347106483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45976.759347106483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45976.759347106483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45976.759347106483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45976.759347106483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45976.759347106483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45976.759347106483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45976.759347106483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45976.759347106483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45976.759347106483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45976.759347106483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45976.759347106483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45976.759347106483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45976.759347106483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45976.759347106483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45976.759347106483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45976.759347106483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45976.759347106483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45976.759347106483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45976.759347106483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45976.759347106483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45976.759347106483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45976.759347106483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45976.759347106483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45976.759347106483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45976.759347106483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45976.759347106483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45976.759347106483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45976.759347106483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45976.759347106483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45976.759347106483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45976.759347106483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45976.759347106483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45976.759347106483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45976.759347106483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45976.759347106483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45976.759347106483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45976.759347106483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45976.759347106483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45976.759347106483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45976.759347106483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45976.759347106483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45976.759347106483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45976.759347106483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45976.759347106483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45976.759347106483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45976.759347106483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45976.759347106483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45976.759347106483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45976.759347106483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45976.759347106483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45976.759347106483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45976.759347106483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45976.759347106483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45976.759347106483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45976.759347106483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45976.759347106483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45976.759347106483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45976.759347106483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45976.759347106483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45976.759347106483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45976.759347106483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45976.759347106483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45976.759347106483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45976.759347106483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45976.759347106483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45976.759347106483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45976.759347106483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45976.759347106483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45976.759347106483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45976.759347106483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45976.759347106483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45976.759347106483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45976.759347106483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45976.759347106483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45976.759347106483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45976.759347106483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45976.759347106483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45976.759347106483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45976.759347106483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45976.759347106483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45976.759347106483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45976.759347106483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45976.759347106483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45976.759347106483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45976.759347106483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45976.759347106483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45976.759347106483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45976.759347106483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45976.759347106483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45976.759347106483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45976.759347106483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45976.759347106483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45976.759347106483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45976.759347106483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45976.759347106483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45976.759347106483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45976.759347106483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45976.759347106483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45976.759347106483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45976.759347106483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45976.759347106483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45976.759347106483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45976.759347106483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45976.759347106483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45976.759347106483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45976.759347106483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45976.759347106483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45976.759347106483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45976.759347106483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45976.759347106483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45976.759347106483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45976.759347106483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45976.759347106483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45976.759347106483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45976.759347106483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45976.759347106483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45976.759347106483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45976.759347106483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45976.759347106483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45976.759347106483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45976.759347106483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45976.759347106483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45976.759347106483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45976.759347106483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45976.759347106483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45976.759347106483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45976.759347106483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45976.759347106483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45976.759347106483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45976.759347106483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45976.759347106483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45976.759347106483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45976.759347106483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45976.759347106483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45976.759347106483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45976.759347106483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45976.759347106483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45976.759347106483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45976.759347106483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45976.759347106483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45976.759347106483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45976.759347106483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45976.759347106483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45976.759347106483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45976.759347106483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45976.759347106483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45976.759347106483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45976.759347106483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45976.759347106483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45976.759347106483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45976.759347106483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45976.759347106483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45976.759347106483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45976.759347106483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45976.759347106483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45976.759347106483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45976.759347106483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45976.759347106483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45976.759347106483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45976.759347106483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45976.759347106483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45976.759347106483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45976.759347106483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45976.759347106483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45976.759347106483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45976.759347106483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45976.759347106483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45976.759347106483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45976.759347106483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45976.759347106483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45976.759347106483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45976.759347106483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45976.759347106483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45976.759347106483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45976.759347106483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45976.759347106483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45976.759347106483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45976.759347106483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45976.759347106483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45976.759347106483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45976.759347106483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45976.759347106483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45976.759347106483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45976.759347106483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45976.759347106483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45976.759347106483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45976.759347106483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45976.759347106483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45976.759347106483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45976.759347106483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45976.759347106483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45976.759347106483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45976.759347106483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45976.759347106483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45976.759347106483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45976.759347106483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45976.759347106483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45976.759347106483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45976.759347106483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45976.759347106483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45976.759347106483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45976.759347106483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45976.759347106483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45976.759347106483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45976.759347106483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45976.759347106483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45976.759347106483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45976.759347106483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45976.759347106483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45976.759347106483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45976.759347106483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45976.759347106483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45976.759347106483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45976.759347106483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45976.759347106483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45976.759347106483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45976.759347106483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45976.759347106483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45976.759347106483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45976.759347106483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45976.759347106483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45976.759347106483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45976.759347106483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45976.759347106483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45976.759347106483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45976.759347106483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45976.759347106483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45976.759347106483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45976.759347106483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45976.759347106483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45976.759347106483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45976.759347106483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45976.759347106483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45976.759347106483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45976.759347106483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45976.759347106483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45976.759347106483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45976.759347106483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45976.759347106483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45976.759347106483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45976.759347106483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45976.759347106483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45976.759347106483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45976.759347106483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45976.759347106483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45976.759347106483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45976.759347106483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45976.759347106483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45976.759347106483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45976.759347106483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45976.759347106483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45976.759347106483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45976.759347106483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45976.759347106483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45976.759347106483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45976.759347106483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45976.759347106483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45976.759347106483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45976.759347106483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45976.759347106483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45976.759347106483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45976.759347106483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45976.759347106483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45976.759347106483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45976.759347106483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45976.759347106483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45976.759347106483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45976.759347106483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45976.759347106483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45976.759347106483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45976.759347106483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45976.759347106483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45976.759347106483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45976.759347106483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45976.759347106483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45976.759347106483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45976.759347106483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45976.759347106483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45976.759347106483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45976.759347106483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45976.759347106483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45976.759347106483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45976.759347106483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45976.759347106483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45976.759347106483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45976.759347106483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45976.759347106483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45976.759347106483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45976.759347106483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45976.759347106483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45976.759347106483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45976.759347106483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45976.759347106483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45976.759347106483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45976.759347106483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45976.759347106483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45976.759347106483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45976.759347106483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45976.759347106483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45976.759347106483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45976.759347106483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45976.759347106483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45976.759347106483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45976.759347106483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45976.759347106483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45976.759347106483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45976.759347106483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45976.759347106483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45976.759347106483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45976.759347106483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45976.759347106483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45976.759347106483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45976.759347106483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45976.759347106483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45976.759347106483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45976.759347106483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45976.759347106483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45976.759347106483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45976.759347106483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45976.759347106483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45976.759347106483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45976.759347106483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45976.759347106483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45976.759347106483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45976.759347106483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45976.759347106483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45976.759347106483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45976.759347106483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45976.759347106483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45976.759347106483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45976.759347106483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45976.759347106483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45976.759347106483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45976.759347106483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45976.759347106483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45976.759347106483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45976.759347106483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45976.759347106483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45976.759347106483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45976.759347106483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45976.759347106483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45976.759347106483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45976.759347106483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45976.759347106483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45976.759347106483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45976.759347106483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45976.759347106483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45976.759347106483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45976.759347106483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45976.759347106483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45976.759347106483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45976.759347106483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45976.759347106483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45976.759347106483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45976.759347106483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45976.759347106483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45976.759347106483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45976.759347106483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45976.759347106483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45976.759347106483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45976.759347106483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45976.759347106483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45976.759347106483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45976.759347106483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45976.759347106483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45976.759347106483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45976.759347106483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45976.759347106483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45976.759347106483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45976.759347106483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45976.759347106483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45976.759347106483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45976.759347106483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45976.759347106483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45976.759347106483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45976.759347106483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45976.759347106483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45976.759347106483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45976.759347106483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45976.759347106483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45976.759347106483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45976.759347106483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45976.759347106483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45976.759347106483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45976.759347106483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45976.759347106483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45976.759347106483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45976.759347106483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45976.759347106483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45976.759347106483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45976.759347106483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45976.759347106483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45976.759347106483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45976.759347106483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45976.759347106483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45976.759347106483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45976.759347106483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45976.759347106483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45976.759347106483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45976.759347106483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45976.759347106483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45976.759347106483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45976.759347106483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45976.759347106483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45976.759347106483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45976.759347106483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45976.759347106483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45976.759347106483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45976.759347106483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45976.759347106483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45976.759347106483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45976.759347106483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45976.759347106483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45976.759347106483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45976.759347106483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45976.759347106483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45976.759347106483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45976.759347106483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45976.759347106483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45976.759347106483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45976.759347106483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45976.759347106483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45976.759347106483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45976.759347106483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45976.759347106483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45976.759347106483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45976.759347106483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45976.759347106483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45976.759347106483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45976.759347106483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45976.759347106483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45976.759347106483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45976.759347106483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45976.759347106483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45976.759347106483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45976.759347106483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45976.759347106483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45976.759347106483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45976.759347106483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45976.759347106483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45976.759347106483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45976.759347106483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45976.759347106483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45976.759347106483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45976.759347106483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45976.759347106483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45976.759347106483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45976.759347106483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45976.759347106483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45976.759347106483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45976.759347106483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45976.759347106483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45976.759347106483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45976.759347106483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45976.759347106483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45976.759347106483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45976.759347106483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45976.759347106483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45976.759347106483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45976.759347106483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45976.759347106483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45976.759347106483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45976.759347106483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45976.759347106483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45976.759347106483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45976.759347106483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45976.759347106483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45976.759347106483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45976.759347106483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45976.759347106483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45976.759347106483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45976.759347106483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45976.759347106483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45976.759347106483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45976.759347106483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45976.759347106483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45976.759347106483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45976.759347106483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45976.759347106483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45976.759347106483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45976.759347106483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45976.759347106483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45976.759347106483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45976.759347106483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45976.759347106483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45976.759347106483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45976.759347106483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45976.759347106483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45976.759347106483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45976.759347106483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45976.759347106483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45976.759347106483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45976.759347106483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45976.759347106483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45976.759347106483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45976.759347106483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45976.759347106483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45976.759347106483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45976.759347106483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45976.759347106483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45976.759347106483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45976.759347106483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45976.759347106483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45976.759347106483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45976.759347106483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45976.759347106483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45976.759347106483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45976.759347106483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45976.759347106483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45976.759347106483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45976.759347106483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45976.759347106483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45976.759347106483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45976.759347106483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45976.759347106483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45976.759347106483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45976.759347106483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45976.759347106483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45976.759347106483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45976.759347106483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45976.759347106483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45976.759347106483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45976.759347106483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45976.759347106483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45976.759347106483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45976.759347106483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45976.759347106483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45976.759347106483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45976.759347106483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45976.759347106483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45976.759347106483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45976.759347106483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45976.759347106483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45976.759347106483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45976.759347106483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45976.759347106483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45976.759347106483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45976.759347106483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45976.759347106483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45976.759347106483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45976.759347106483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45976.759347106483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45976.759347106483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45976.759347106483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45976.759347106483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45976.759347106483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45976.759347106483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45976.759347106483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45976.759347106483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45976.759347106483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45976.759347106483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45976.759347106483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45976.759347106483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45976.759347106483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45976.759347106483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45976.759347106483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45976.759347106483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45976.759347106483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45976.759347106483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45976.759347106483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45976.759347106483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45976.759347106483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45976.759347106483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45976.759347106483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45976.759347106483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45976.759347106483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45976.759347106483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45976.759347106483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45976.759347106483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45976.759347106483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45976.759347106483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45976.759347106483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45976.759347106483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45976.759347106483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45976.759347106483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45976.759347106483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45976.759347106483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45976.759347106483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45976.759347106483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45976.759347106483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45976.759347106483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45976.759347106483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45976.759347106483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45976.759347106483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45976.759347106483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45976.759347106483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45976.759347106483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45976.759347106483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45976.759347106483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45976.759347106483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45976.759347106483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45976.759347106483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45976.759347106483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45976.759347106483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45976.759347106483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45976.759347106483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45976.759347106483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45976.759347106483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45976.759347106483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45976.759347106483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45976.759347106483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45976.759347106483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45976.759347106483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45976.759347106483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45976.759347106483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45976.759347106483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45976.759347106483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45976.759347106483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45976.759347106483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45976.759347106483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45976.759347106483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45976.759347106483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45976.759347106483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45976.759347106483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45976.759347106483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45976.759347106483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45976.759347106483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45976.759347106483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45976.759347106483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45976.759347106483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45976.759347106483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45976.759347106483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45976.759347106483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45976.759347106483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45976.759347106483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45976.759347106483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45976.759347106483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45976.759347106483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45976.759347106483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45976.759347106483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45976.759347106483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45976.759347106483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45976.759347106483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45976.759347106483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45976.759347106483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45976.759347106483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45976.759347106483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45976.759347106483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45976.759347106483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45976.759347106483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45976.759347106483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45976.759347106483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45976.759347106483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45976.759347106483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45976.759347106483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45976.759347106483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45976.759347106483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45976.759347106483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45976.759347106483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45976.759347106483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45976.759347106483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45976.759347106483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45976.759347106483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45976.759347106483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45976.759347106483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45976.759347106483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45976.759347106483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45976.759347106483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45976.759347106483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45976.759347106483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45976.759347106483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45976.759347106483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45976.759347106483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45976.759347106483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45976.759347106483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45976.759347106483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45976.759347106483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45976.759347106483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45976.759347106483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45976.759347106483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45976.759347106483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45976.759347106483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45976.759347106483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45976.759347106483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45976.759347106483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45976.759347106483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45976.759347106483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45976.759347106483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45976.759347106483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45976.759347106483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45976.759347106483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45976.759347106483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45976.759347106483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45976.759347106483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45976.759347106483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45976.759347106483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45976.759347106483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45976.759347106483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45976.759347106483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45976.759347106483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45976.759347106483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45976.759347106483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45976.759347106483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45976.759347106483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45976.759347106483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45976.759347106483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45976.759347106483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45976.759347106483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45976.759347106483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45976.759347106483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45976.759347106483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45976.759347106483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45976.759347106483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45976.759347106483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45976.759347106483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45976.759347106483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45976.759347106483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45976.759347106483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45976.759347106483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45976.759347106483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45976.759347106483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45976.759347106483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45976.759347106483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45976.759347106483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45976.759347106483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45976.759347106483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45976.759347106483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45976.759347106483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45976.759347106483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45976.759347106483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45976.759347106483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45976.759347106483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45976.759347106483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45976.759347106483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45976.759347106483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45976.759347106483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45976.759347106483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45976.759347106483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45976.759347106483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45976.759347106483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45976.759347106483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45976.759347106483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45976.759347106483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45976.759347106483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45976.759347106483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45976.759347106483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45976.759347106483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45976.759347106483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45976.759347106483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45976.759347106483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45976.759347106483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45976.759347106483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45976.759347106483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45976.759347106483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45976.759347106483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45976.759347106483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45976.759347106483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45976.759347106483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45976.759347106483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45976.759347106483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45976.759347106483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45976.759347106483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45976.759347106483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45976.759347106483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45976.759347106483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45976.759347106483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45976.759347106483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45976.759347106483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45976.759347106483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45976.759347106483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45976.759347106483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45976.759347106483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45976.759347106483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45976.759347106483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45976.759347106483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45976.759347106483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45976.759347106483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45976.759347106483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45976.759347106483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45976.759347106483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45976.759347106483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45976.759347106483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45976.759347106483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45976.759347106483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45976.759347106483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45976.759347106483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F9" sqref="F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273.2786295138867</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0.30733321759180399</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0.17023831018741475</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2</v>
      </c>
      <c r="D5" s="92" t="s">
        <v>34889</v>
      </c>
      <c r="E5" s="95" t="s">
        <v>39021</v>
      </c>
      <c r="F5" s="96">
        <v>45976.666539351849</v>
      </c>
      <c r="G5" s="97">
        <f ca="1">IFERROR(NOW()-F5,"")</f>
        <v>9.280775463412283E-2</v>
      </c>
      <c r="H5" s="96">
        <v>45976.617766203701</v>
      </c>
      <c r="I5" s="135" t="str">
        <f>IFERROR(VLOOKUP(D5,DB!A:F,6,0),"")</f>
        <v>SCECO</v>
      </c>
      <c r="J5" s="135" t="str">
        <f>IFERROR(VLOOKUP(D5,DB!A:G,7,0),"")</f>
        <v>Vandalized</v>
      </c>
      <c r="K5" s="98" t="s">
        <v>39120</v>
      </c>
      <c r="L5" s="92" t="str">
        <f>IFERROR(VLOOKUP(D5,DB!A:I,9,0),"")</f>
        <v>Latis</v>
      </c>
    </row>
    <row r="6" spans="1:16" ht="15" customHeight="1">
      <c r="A6" s="135" t="s">
        <v>39121</v>
      </c>
      <c r="B6" s="135" t="str">
        <f>IFERROR(VLOOKUP(D6,DB!A:K,11,0),"")</f>
        <v>R4</v>
      </c>
      <c r="C6" s="94">
        <v>1</v>
      </c>
      <c r="D6" s="92" t="s">
        <v>32088</v>
      </c>
      <c r="E6" s="95" t="s">
        <v>39021</v>
      </c>
      <c r="F6" s="96"/>
      <c r="G6" s="97">
        <f ca="1">IFERROR(NOW()-F6,"")</f>
        <v>45976.759347106483</v>
      </c>
      <c r="H6" s="96">
        <v>45976.727743055555</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45976.759347106483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45976.759347106483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45976.759347106483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45976.759347106483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45976.759347106483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45976.759347106483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45976.759347106483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45976.759347106483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45976.759347106483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45976.759347106483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45976.759347106483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45976.759347106483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45976.759347106483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45976.759347106483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45976.759347106483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45976.759347106483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45976.759347106483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45976.759347106483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45976.759347106483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45976.759347106483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45976.759347106483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45976.759347106483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45976.759347106483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45976.759347106483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45976.759347106483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45976.759347106483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45976.759347106483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45976.759347106483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45976.759347106483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45976.759347106483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45976.759347106483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45976.759347106483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45976.759347106483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45976.759347106483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45976.759347106483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45976.759347106483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45976.759347106483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45976.759347106483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45976.759347106483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45976.759347106483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45976.759347106483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45976.759347106483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45976.759347106483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45976.759347106483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45976.759347106483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45976.759347106483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45976.759347106483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45976.759347106483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45976.759347106483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45976.759347106483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45976.759347106483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45976.759347106483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45976.759347106483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45976.759347106483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45976.759347106483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45976.759347106483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45976.759347106483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45976.759347106483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45976.759347106483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45976.759347106483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45976.759347106483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45976.759347106483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45976.759347106483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45976.759347106483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45976.759347106483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45976.759347106483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45976.759347106483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45976.759347106483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45976.759347106483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45976.759347106483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45976.759347106483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45976.759347106483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45976.759347106483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45976.759347106483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45976.759347106483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45976.759347106483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45976.759347106483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45976.759347106483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45976.759347106483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45976.759347106483</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84.927286921294581</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50.570469791666255</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28.098235995370487</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41" ca="1" si="2">IFERROR(NOW()-F6,"")</f>
        <v>45976.759347106483</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45976.759347106483</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45976.759347106483</v>
      </c>
      <c r="H8" s="158">
        <v>45976.54896990741</v>
      </c>
      <c r="I8" s="124" t="str">
        <f>IFERROR(VLOOKUP(D8,DB!A:F,6,0),"")</f>
        <v>SCECO</v>
      </c>
      <c r="J8" s="124" t="str">
        <f>IFERROR(VLOOKUP(D8,DB!A:G,7,0),"")</f>
        <v>Good</v>
      </c>
      <c r="K8" s="124" t="s">
        <v>39133</v>
      </c>
      <c r="L8" s="124" t="str">
        <f>IFERROR(VLOOKUP(D8,DB!A:I,9,0),"")</f>
        <v>Latis</v>
      </c>
    </row>
    <row r="9" spans="1:13">
      <c r="A9" s="124" t="s">
        <v>39131</v>
      </c>
      <c r="B9" s="124" t="str">
        <f>IFERROR(VLOOKUP(D9,DB!A:K,11,0),"")</f>
        <v>R5</v>
      </c>
      <c r="C9" s="124">
        <v>1</v>
      </c>
      <c r="D9" s="124" t="s">
        <v>33353</v>
      </c>
      <c r="E9" s="124" t="s">
        <v>39021</v>
      </c>
      <c r="F9" s="124"/>
      <c r="G9" s="126">
        <f t="shared" ca="1" si="2"/>
        <v>45976.759347106483</v>
      </c>
      <c r="H9" s="158">
        <v>45976.567210648151</v>
      </c>
      <c r="I9" s="124" t="str">
        <f>IFERROR(VLOOKUP(D9,DB!A:F,6,0),"")</f>
        <v>SCECO</v>
      </c>
      <c r="J9" s="124" t="str">
        <f>IFERROR(VLOOKUP(D9,DB!A:G,7,0),"")</f>
        <v>Weak</v>
      </c>
      <c r="K9" s="124" t="s">
        <v>39134</v>
      </c>
      <c r="L9" s="124" t="str">
        <f>IFERROR(VLOOKUP(D9,DB!A:I,9,0),"")</f>
        <v>Latis</v>
      </c>
    </row>
    <row r="10" spans="1:13">
      <c r="A10" s="124" t="s">
        <v>39135</v>
      </c>
      <c r="B10" s="124" t="str">
        <f>IFERROR(VLOOKUP(D10,DB!A:K,11,0),"")</f>
        <v>R5</v>
      </c>
      <c r="C10" s="124">
        <v>1</v>
      </c>
      <c r="D10" s="124" t="s">
        <v>32205</v>
      </c>
      <c r="E10" s="124" t="s">
        <v>39100</v>
      </c>
      <c r="F10" s="158">
        <v>45976.662719907406</v>
      </c>
      <c r="G10" s="126">
        <f ca="1">IFERROR(NOW()-F10,"")</f>
        <v>9.6627199076465331E-2</v>
      </c>
      <c r="H10" s="158">
        <v>45976.656805555554</v>
      </c>
      <c r="I10" s="124" t="str">
        <f>IFERROR(VLOOKUP(D10,DB!A:F,6,0),"")</f>
        <v>SCECO</v>
      </c>
      <c r="J10" s="124" t="str">
        <f>IFERROR(VLOOKUP(D10,DB!A:G,7,0),"")</f>
        <v>Good</v>
      </c>
      <c r="K10" s="124" t="s">
        <v>39136</v>
      </c>
      <c r="L10" s="124" t="str">
        <f>IFERROR(VLOOKUP(D10,DB!A:I,9,0),"")</f>
        <v>Latis</v>
      </c>
    </row>
    <row r="11" spans="1:13">
      <c r="A11" s="124" t="s">
        <v>39137</v>
      </c>
      <c r="B11" s="124" t="str">
        <f>IFERROR(VLOOKUP(D11,DB!A:K,11,0),"")</f>
        <v>R5</v>
      </c>
      <c r="C11" s="124">
        <v>1</v>
      </c>
      <c r="D11" s="124" t="s">
        <v>33046</v>
      </c>
      <c r="E11" s="124" t="s">
        <v>39100</v>
      </c>
      <c r="F11" s="158">
        <v>45976.749293981484</v>
      </c>
      <c r="G11" s="126">
        <f t="shared" ca="1" si="2"/>
        <v>1.0053124999103602E-2</v>
      </c>
      <c r="H11" s="158">
        <v>45976.715567129628</v>
      </c>
      <c r="I11" s="124" t="str">
        <f>IFERROR(VLOOKUP(D11,DB!A:F,6,0),"")</f>
        <v>SCECO</v>
      </c>
      <c r="J11" s="124" t="str">
        <f>IFERROR(VLOOKUP(D11,DB!A:G,7,0),"")</f>
        <v>Dead</v>
      </c>
      <c r="K11" s="124" t="s">
        <v>39138</v>
      </c>
      <c r="L11" s="124" t="str">
        <f>IFERROR(VLOOKUP(D11,DB!A:I,9,0),"")</f>
        <v>Latis</v>
      </c>
    </row>
    <row r="12" spans="1:13">
      <c r="A12" s="124"/>
      <c r="B12" s="124" t="str">
        <f>IFERROR(VLOOKUP(D12,DB!A:K,11,0),"")</f>
        <v/>
      </c>
      <c r="C12" s="124"/>
      <c r="D12" s="124"/>
      <c r="E12" s="124"/>
      <c r="F12" s="124"/>
      <c r="G12" s="126">
        <f t="shared" ca="1" si="2"/>
        <v>45976.759347106483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45976.759347106483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45976.759347106483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45976.759347106483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45976.759347106483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45976.759347106483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45976.759347106483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45976.759347106483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45976.759347106483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45976.759347106483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45976.759347106483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45976.759347106483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45976.759347106483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45976.759347106483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45976.759347106483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45976.759347106483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45976.759347106483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45976.759347106483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45976.759347106483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45976.759347106483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45976.759347106483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45976.759347106483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45976.759347106483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45976.759347106483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45976.759347106483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45976.759347106483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45976.759347106483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45976.759347106483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45976.759347106483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45976.759347106483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3">IFERROR(NOW()-F42,"")</f>
        <v>45976.759347106483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45976.759347106483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45976.759347106483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45976.759347106483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45976.759347106483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45976.759347106483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45976.759347106483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45976.759347106483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45976.759347106483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45976.759347106483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45976.759347106483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45976.759347106483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45976.759347106483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45976.759347106483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45976.759347106483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45976.759347106483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45976.759347106483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45976.759347106483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45976.759347106483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45976.759347106483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45976.759347106483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45976.759347106483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45976.759347106483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45976.759347106483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45976.759347106483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45976.759347106483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45976.759347106483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45976.759347106483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45976.759347106483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45976.759347106483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45976.759347106483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45976.759347106483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45976.759347106483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45976.759347106483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45976.759347106483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45976.759347106483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45976.759347106483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45976.759347106483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45976.759347106483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45976.759347106483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45976.759347106483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45976.759347106483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45976.759347106483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45976.759347106483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45976.759347106483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45976.759347106483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45976.759347106483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45976.759347106483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45976.759347106483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45976.759347106483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45976.759347106483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45976.759347106483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45976.759347106483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45976.759347106483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45976.759347106483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45976.759347106483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45976.759347106483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45976.759347106483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45976.759347106483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45976.759347106483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45976.759347106483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45976.759347106483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45976.759347106483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45976.759347106483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4">IFERROR(NOW()-F106,"")</f>
        <v>45976.759347106483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45976.759347106483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45976.759347106483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45976.759347106483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45976.759347106483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45976.759347106483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45976.759347106483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45976.759347106483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45976.759347106483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45976.759347106483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45976.759347106483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45976.759347106483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45976.759347106483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45976.759347106483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45976.759347106483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45976.759347106483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45976.759347106483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45976.759347106483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45976.759347106483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45976.759347106483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45976.759347106483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45976.759347106483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45976.759347106483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45976.759347106483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45976.759347106483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45976.759347106483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45976.759347106483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45976.759347106483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45976.759347106483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45976.759347106483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45976.759347106483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45976.759347106483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45976.759347106483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45976.759347106483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45976.759347106483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45976.759347106483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45976.759347106483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45976.759347106483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45976.759347106483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45976.759347106483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45976.759347106483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45976.759347106483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45976.759347106483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45976.759347106483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45976.759347106483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45976.759347106483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45976.759347106483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45976.759347106483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45976.759347106483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45976.759347106483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45976.759347106483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45976.759347106483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45976.759347106483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45976.759347106483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45976.759347106483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45976.759347106483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45976.759347106483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45976.759347106483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45976.759347106483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45976.759347106483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45976.759347106483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45976.759347106483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45976.759347106483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45976.759347106483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5">IFERROR(NOW()-F170,"")</f>
        <v>45976.759347106483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45976.759347106483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45976.759347106483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45976.759347106483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45976.759347106483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45976.759347106483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45976.759347106483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45976.759347106483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45976.759347106483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45976.759347106483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45976.759347106483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45976.759347106483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45976.759347106483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45976.759347106483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45976.759347106483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45976.759347106483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45976.759347106483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45976.759347106483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45976.759347106483</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45976.759347106483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45976.759347106483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45976.759347106483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45976.759347106483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45976.759347106483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45976.759347106483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45976.759347106483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45976.759347106483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45976.759347106483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45976.759347106483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45976.759347106483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45976.759347106483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45976.759347106483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45976.759347106483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45976.759347106483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45976.759347106483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45976.759347106483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45976.759347106483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45976.759347106483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45976.759347106483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45976.759347106483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45976.759347106483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45976.759347106483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45976.759347106483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45976.759347106483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45976.759347106483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45976.759347106483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45976.759347106483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45976.759347106483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45976.759347106483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45976.759347106483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45976.759347106483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45976.759347106483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45976.759347106483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45976.759347106483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45976.759347106483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45976.759347106483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45976.759347106483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45976.759347106483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45976.759347106483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45976.759347106483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45976.759347106483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45976.759347106483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45976.759347106483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45976.759347106483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45976.759347106483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45976.759347106483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45976.759347106483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45976.759347106483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45976.759347106483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45976.759347106483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45976.759347106483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45976.759347106483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45976.759347106483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45976.759347106483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45976.759347106483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45976.759347106483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45976.759347106483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45976.759347106483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45976.759347106483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45976.759347106483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45976.759347106483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45976.759347106483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45976.759347106483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45976.759347106483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45976.759347106483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45976.759347106483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45976.759347106483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45976.759347106483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45976.759347106483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45976.759347106483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45976.759347106483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45976.759347106483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45976.759347106483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45976.759347106483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45976.759347106483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45976.759347106483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45976.759347106483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45976.759347106483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45976.759347106483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45976.759347106483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45976.759347106483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45976.759347106483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45976.759347106483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45976.759347106483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45976.759347106483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45976.759347106483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45976.759347106483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45976.759347106483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45976.759347106483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45976.759347106483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45976.759347106483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45976.759347106483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45976.759347106483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45976.759347106483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45976.759347106483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45976.759347106483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45976.759347106483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45976.759347106483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45976.759347106483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45976.759347106483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45976.759347106483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45976.759347106483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45976.759347106483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45976.759347106483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45976.759347106483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45976.759347106483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45976.759347106483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45976.759347106483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45976.759347106483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45976.759347106483</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2025-11-15T15:14:54Z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