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61" documentId="120_S{2AC9BD13-BADA-5192-A53E-5A8FF88502F6}" xr6:coauthVersionLast="47" xr6:coauthVersionMax="47" xr10:uidLastSave="{25784066-896A-423E-B035-A1B5FD8414D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<sst xmlns="http://schemas.openxmlformats.org/spreadsheetml/2006/main" count="180280" uniqueCount="39124">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</sst>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318.57548981481523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45981.523915740741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45981.523915740741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45981.523915740741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45981.523915740741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45981.523915740741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45981.523915740741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45981.523915740741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45981.523915740741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45981.523915740741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45981.523915740741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45981.523915740741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45981.523915740741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45981.523915740741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45981.523915740741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45981.523915740741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45981.523915740741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45981.523915740741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45981.523915740741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45981.523915740741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45981.523915740741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45981.523915740741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45981.523915740741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45981.523915740741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45981.523915740741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45981.523915740741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45981.523915740741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45981.523915740741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45981.523915740741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45981.523915740741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45981.523915740741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45981.523915740741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45981.523915740741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45981.523915740741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45981.523915740741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45981.523915740741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45981.523915740741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45981.523915740741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45981.523915740741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45981.523915740741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45981.523915740741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45981.523915740741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45981.523915740741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45981.523915740741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45981.523915740741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45981.523915740741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45981.523915740741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45981.523915740741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45981.523915740741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45981.523915740741</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45981.523915740741</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45981.523915740741</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45981.523915740741</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45981.523915740741</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45981.523915740741</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45981.523915740741</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tabSelected="1" workbookViewId="0">
      <pane ySplit="1" topLeftCell="A2" activePane="bottomLeft" state="frozen"/>
      <selection pane="bottomLeft" activeCell="I8" sqref="I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156.52407800925721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45981.523915740741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45981.523915740741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45981.523915740741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45981.523915740741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26194</v>
      </c>
      <c r="E8" s="102"/>
      <c r="F8" s="103"/>
      <c r="G8" s="104">
        <f ca="1">IFERROR(NOW()-F8,"-")</f>
        <v>45981.523915972219</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45981.523915972219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45981.523915972219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45981.523915972219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45981.523915972219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45981.523915972219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45981.523915972219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45981.523915972219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45981.523915972219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45981.523915972219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45981.523915972219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45981.523915972219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45981.523915972219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45981.523915972219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45981.523915972219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45981.523915972219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45981.523915972219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45981.523915972219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45981.523915972219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45981.523915972219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45981.523915972219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45981.523915972219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45981.523915972219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45981.523915972219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45981.523915972219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45981.523915972219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45981.523915972219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45981.523915972219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45981.523915972219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45981.523915972219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45981.523915972219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45981.523915972219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45981.523915972219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45981.523915972219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45981.523915972219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45981.523915972219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45981.523915972219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45981.523915972219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45981.523915972219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45981.523915972219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45981.523915972219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45981.523915972219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45981.523915972219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45981.523915972219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45981.523915972219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45981.523915972219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45981.523915972219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45981.523915972219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45981.523915972219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45981.523915972219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45981.523915972219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45981.523915972219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45981.523915972219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45981.523915972219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45981.523915972219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45981.523915972219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45981.523915972219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45981.523915972219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45981.523915972219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45981.523915972219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45981.523915972219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45981.523915972219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45981.523915972219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45981.523915972219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45981.523915972219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45981.523915972219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45981.523915972219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45981.523915972219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45981.523915972219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45981.523915972219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45981.523915972219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45981.523915972219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45981.523915972219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45981.523915972219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45981.523915972219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45981.523915972219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45981.523915972219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45981.523915972219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45981.523915972219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45981.523915972219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45981.523915972219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45981.523915972219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45981.523915972219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45981.523915972219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45981.523915972219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45981.523915972219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45981.523915972219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45981.523915972219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45981.523915972219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45981.523915972219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45981.523915972219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45981.523915972219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45981.523915972219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45981.523915972219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45981.523915972219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45981.523915972219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45981.523915972219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45981.523915972219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45981.523915972219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45981.523915972219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45981.523915972219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45981.523915972219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45981.523915972219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45981.523915972219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45981.523915972219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45981.523915972219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45981.523915972219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45981.523915972219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45981.523915972219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45981.523915972219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45981.523915972219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45981.523915972219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45981.523915972219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45981.523915972219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45981.523915972219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45981.523915972219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45981.523915972219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45981.523915972219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45981.523915972219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45981.523915972219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45981.523915972219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45981.523915972219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45981.523915972219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45981.523915972219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45981.523915972219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45981.523915972219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45981.523915972219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45981.523915972219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45981.523915972219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45981.523915972219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45981.523915972219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45981.523915972219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45981.523915972219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45981.523915972219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45981.523915972219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45981.523915972219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45981.523915972219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45981.523915972219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45981.523915972219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45981.523915972219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45981.523915972219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45981.523915972219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45981.523915972219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45981.523915972219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45981.523915972219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45981.523915972219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45981.523915972219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45981.523915972219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45981.523915972219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45981.523915972219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45981.523915972219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45981.523915972219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45981.523915972219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45981.523915972219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45981.523915972219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45981.523915972219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45981.523915972219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45981.523915972219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45981.523915972219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45981.523915972219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45981.523915972219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45981.523915972219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45981.523915972219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45981.523915972219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45981.523915972219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45981.523915972219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45981.523915972219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45981.523915972219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45981.523915972219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45981.523915972219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45981.523915972219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45981.523915972219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45981.523915972219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45981.523915972219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45981.523915972219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45981.523915972219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45981.523915972219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45981.523915972219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45981.523915972219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45981.523915972219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45981.523915972219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45981.523915972219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45981.523915972219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45981.523915972219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45981.523915972219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45981.523915972219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45981.523915972219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45981.523915972219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45981.523915972219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45981.523915972219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45981.523915972219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45981.523915972219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45981.523915972219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45981.523915972219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45981.523915972219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45981.523915972219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45981.523915972219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45981.523915972219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45981.523915972219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45981.523915972219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45981.523915972219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45981.523915972219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45981.523915972219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45981.523915972219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45981.523915972219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45981.523915972219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45981.523915972219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45981.523915972219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45981.523915972219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45981.523915972219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45981.523915972219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45981.523915972219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45981.523915972219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45981.523915972219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45981.523915972219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45981.523915972219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45981.523915972219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45981.523915972219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45981.523915972219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45981.523915972219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45981.523915972219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45981.523915972219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45981.523915972219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45981.523915972219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45981.523915972219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45981.523915972219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45981.523915972219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45981.523915972219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45981.523915972219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45981.523915972219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45981.523915972219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45981.523915972219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45981.523915972219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45981.523915972219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45981.523915972219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45981.523915972219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45981.523915972219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45981.523915972219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45981.523915972219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45981.523915972219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45981.523915972219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45981.523915972219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45981.523915972219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45981.523915972219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45981.523915972219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45981.523915972219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45981.523915972219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45981.523915972219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45981.523915972219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45981.523915972219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45981.523915972219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45981.523915972219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45981.523915972219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45981.523915972219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45981.523915972219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45981.523915972219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45981.523915972219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45981.523915972219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45981.523915972219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45981.523915972219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45981.523915972219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45981.523915972219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45981.523915972219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45981.523915972219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45981.523915972219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45981.523915972219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45981.523915972219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45981.523915972219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45981.523915972219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45981.523915972219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45981.523915972219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45981.523915972219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45981.523915972219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45981.523915972219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45981.523915972219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45981.523915972219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45981.523915972219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45981.523915972219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45981.523915972219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45981.523915972219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45981.523915972219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45981.523915972219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45981.523915972219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45981.523915972219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45981.523915972219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45981.523915972219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45981.523915972219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45981.523915972219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45981.523915972219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45981.523915972219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45981.523915972219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45981.523915972219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45981.523915972219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45981.523915972219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45981.523915972219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45981.523915972219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45981.523915972219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45981.523915972219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45981.523915972219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45981.523915972219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45981.523915972219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45981.523915972219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45981.523915972219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45981.523915972219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45981.523915972219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45981.523915972219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45981.523915972219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45981.523915972219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45981.523915972219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45981.523915972219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45981.523915972219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45981.523915972219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45981.523915972219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45981.523915972219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45981.523915972219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45981.523915972219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45981.523915972219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45981.523915972219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45981.523915972219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45981.523915972219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45981.523915972219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45981.523915972219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45981.523915972219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45981.523915972219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45981.523915972219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45981.523915972219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45981.523915972219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45981.523915972219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45981.523915972219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45981.523915972219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45981.523915972219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45981.523915972219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45981.523915972219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45981.523915972219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45981.523915972219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45981.523915972219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45981.523915972219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45981.523915972219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45981.523915972219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45981.523915972219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45981.523915972219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45981.523915972219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45981.523915972219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45981.523915972219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45981.523915972219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45981.523915972219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45981.523915972219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45981.523915972219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45981.523915972219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45981.523915972219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45981.523915972219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45981.523915972219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45981.523915972219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45981.523915972219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45981.523915972219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45981.523915972219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45981.523915972219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45981.523915972219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45981.523915972219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45981.523915972219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45981.523915972219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45981.523915972219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45981.523915972219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45981.523915972219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45981.523915972219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45981.523915972219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45981.523915972219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45981.523915972219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45981.523915972219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45981.523915972219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45981.523915972219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45981.523915972219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45981.523915972219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45981.523915972219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45981.523915972219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45981.523915972219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45981.523915972219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45981.523915972219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45981.523915972219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45981.523915972219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45981.523915972219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45981.523915972219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45981.523915972219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45981.523915972219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45981.523915972219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45981.523915972219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45981.523915972219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45981.523915972219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45981.523915972219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45981.523915972219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45981.523915972219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45981.523915972219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45981.523915972219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45981.523915972219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45981.523915972219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45981.523915972219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45981.523915972219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45981.523915972219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45981.523915972219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45981.523915972219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45981.523915972219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45981.523915972219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45981.523915972219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45981.523915972219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45981.523915972219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45981.523915972219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45981.523915972219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45981.523915972219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45981.523915972219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45981.523915972219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45981.523915972219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45981.523915972219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45981.523915972219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45981.523915972219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45981.523915972219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45981.523915972219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45981.523915972219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45981.523915972219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45981.523915972219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45981.523915972219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45981.523915972219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45981.523915972219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45981.523915972219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45981.523915972219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45981.523915972219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45981.523915972219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45981.523915972219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45981.523915972219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45981.523915972219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45981.523915972219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45981.523915972219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45981.523915972219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45981.523915972219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45981.523915972219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45981.523915972219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45981.523915972219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45981.523915972219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45981.523915972219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45981.523915972219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45981.523915972219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45981.523915972219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45981.523915972219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45981.523915972219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45981.523915972219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45981.523915972219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45981.523915972219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45981.523915972219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45981.523915972219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45981.523915972219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45981.523915972219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45981.523915972219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45981.523915972219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45981.523915972219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45981.523915972219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45981.523915972219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45981.523915972219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45981.523915972219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45981.523915972219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45981.523915972219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45981.523915972219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45981.523915972219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45981.523915972219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45981.523915972219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45981.523915972219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45981.523915972219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45981.523915972219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45981.523915972219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45981.523915972219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45981.523915972219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45981.523915972219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45981.523915972219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45981.523915972219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45981.523915972219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45981.523915972219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45981.523915972219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45981.523915972219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45981.523915972219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45981.523915972219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45981.523915972219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45981.523915972219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45981.523915972219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45981.523915972219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45981.523915972219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45981.523915972219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45981.523915972219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45981.523915972219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45981.523915972219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45981.523915972219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45981.523915972219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45981.523915972219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45981.523915972219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45981.523915972219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45981.523915972219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45981.523915972219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45981.523915972219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45981.523915972219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45981.523915972219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45981.523915972219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45981.523915972219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45981.523915972219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45981.523915972219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45981.523915972219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45981.523915972219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45981.523915972219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45981.523915972219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45981.523915972219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45981.523915972219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45981.523915972219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45981.523915972219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45981.523915972219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45981.523915972219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45981.523915972219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45981.523915972219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45981.523915972219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45981.523915972219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45981.523915972219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45981.523915972219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45981.523915972219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45981.523915972219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45981.523915972219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45981.523915972219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45981.523915972219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45981.523915972219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45981.523915972219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45981.523915972219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45981.523915972219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45981.523915972219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45981.523915972219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45981.523915972219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45981.523915972219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45981.523915972219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45981.523915972219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45981.523915972219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45981.523915972219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45981.523915972219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45981.523915972219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45981.523915972219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45981.523915972219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45981.523915972219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45981.523915972219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45981.523915972219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45981.523915972219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45981.523915972219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45981.523915972219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45981.523915972219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45981.523915972219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45981.523915972219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45981.523915972219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45981.523915972219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45981.523915972219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45981.523915972219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45981.523915972219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45981.523915972219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45981.523915972219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45981.523915972219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45981.523915972219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45981.523915972219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45981.523915972219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45981.523915972219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45981.523915972219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45981.523915972219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45981.523915972219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45981.523915972219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45981.523915972219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45981.523915972219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45981.523915972219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45981.523915972219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45981.523915972219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45981.523915972219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45981.523915972219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45981.523915972219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45981.523915972219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45981.523915972219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45981.523915972219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45981.523915972219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45981.523915972219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45981.523915972219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45981.523915972219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45981.523915972219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45981.523915972219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45981.523915972219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45981.523915972219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45981.523915972219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45981.523915972219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45981.523915972219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45981.523915972219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45981.523915972219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45981.523915972219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45981.523915972219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45981.523915972219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45981.523915972219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45981.523915972219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45981.523915972219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45981.523915972219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45981.523915972219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45981.523915972219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45981.523915972219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45981.523915972219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45981.523915972219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45981.523915972219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45981.523915972219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45981.523915972219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45981.523915972219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45981.523915972219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45981.523915972219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45981.523915972219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45981.523915972219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45981.523915972219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45981.523915972219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45981.523915972219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45981.523915972219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45981.523915972219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45981.523915972219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45981.523915972219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45981.523915972219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45981.523915972219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45981.523915972219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45981.523915972219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45981.523915972219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45981.523915972219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45981.523915972219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45981.523915972219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45981.523915972219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45981.523915972219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45981.523915972219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45981.523915972219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45981.523915972219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45981.523915972219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45981.523915972219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45981.523915972219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45981.523915972219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45981.523915972219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45981.523915972219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45981.523915972219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45981.523915972219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45981.523915972219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45981.523915972219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45981.523915972219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45981.523915972219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45981.523915972219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45981.523915972219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45981.523915972219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45981.523915972219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45981.523915972219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45981.523915972219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45981.523915972219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45981.523915972219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45981.523915972219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45981.523915972219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45981.523915972219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45981.523915972219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45981.523915972219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45981.523915972219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45981.523915972219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45981.523915972219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45981.523915972219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45981.523915972219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45981.523915972219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45981.523915972219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45981.523915972219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45981.523915972219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45981.523915972219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45981.523915972219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45981.523915972219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45981.523915972219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45981.523915972219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45981.523915972219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45981.523915972219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45981.523915972219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45981.523915972219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45981.523915972219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45981.523915972219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45981.523915972219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45981.523915972219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45981.523915972219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45981.523915972219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45981.523915972219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45981.523915972219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45981.523915972219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45981.523915972219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45981.523915972219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45981.523915972219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45981.523915972219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45981.523915972219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45981.523915972219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45981.523915972219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45981.523915972219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45981.523915972219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45981.523915972219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45981.523915972219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45981.523915972219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45981.523915972219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45981.523915972219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45981.523915972219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45981.523915972219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45981.523915972219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45981.523915972219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45981.523915972219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45981.523915972219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45981.523915972219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45981.523915972219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45981.523915972219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45981.523915972219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45981.523915972219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45981.523915972219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45981.523915972219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45981.523915972219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45981.523915972219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45981.523915972219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45981.523915972219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45981.523915972219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45981.523915972219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45981.523915972219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45981.523915972219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45981.523915972219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45981.523915972219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45981.523915972219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45981.523915972219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45981.523915972219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45981.523915972219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45981.523915972219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45981.523915972219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45981.523915972219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45981.523915972219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45981.523915972219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45981.523915972219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45981.523915972219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45981.523915972219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45981.523915972219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45981.523915972219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45981.523915972219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45981.523915972219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45981.523915972219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45981.523915972219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45981.523915972219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45981.523915972219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45981.523915972219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45981.523915972219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45981.523915972219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45981.523915972219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45981.523915972219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45981.523915972219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45981.523915972219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45981.523915972219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45981.523915972219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45981.523915972219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45981.523915972219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45981.523915972219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45981.523915972219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45981.523915972219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45981.523915972219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45981.523915972219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45981.523915972219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45981.523915972219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45981.523915972219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45981.523915972219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45981.523915972219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45981.523915972219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45981.523915972219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45981.523915972219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45981.523915972219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45981.523915972219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45981.523915972219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45981.523915972219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45981.523915972219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45981.523915972219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45981.523915972219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45981.523915972219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45981.523915972219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45981.523915972219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45981.523915972219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45981.523915972219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45981.523915972219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45981.523915972219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45981.523915972219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45981.523915972219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45981.523915972219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45981.523915972219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45981.523915972219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45981.523915972219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45981.523915972219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45981.523915972219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45981.523915972219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45981.523915972219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45981.523915972219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45981.523915972219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45981.523915972219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45981.523915972219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45981.523915972219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45981.523915972219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45981.523915972219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45981.523915972219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45981.523915972219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45981.523915972219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45981.523915972219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45981.523915972219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45981.523915972219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45981.523915972219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45981.523915972219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45981.523915972219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45981.523915972219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45981.523915972219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45981.523915972219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45981.523915972219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45981.523915972219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45981.523915972219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45981.523915972219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45981.523915972219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45981.523915972219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45981.523915972219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45981.523915972219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45981.523915972219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45981.523915972219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45981.523915972219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45981.523915972219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45981.523915972219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45981.523915972219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45981.523915972219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45981.523915972219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45981.523915972219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45981.523915972219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45981.523915972219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45981.523915972219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45981.523915972219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45981.523915972219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45981.523915972219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45981.523915972219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45981.523915972219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45981.523915972219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45981.523915972219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45981.523915972219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45981.523915972219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45981.523915972219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45981.523915972219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45981.523915972219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45981.523915972219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45981.523915972219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45981.523915972219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45981.523915972219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45981.523915972219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45981.523915972219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45981.523915972219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45981.523915972219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45981.523915972219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45981.523915972219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45981.523915972219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45981.523915972219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45981.523915972219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45981.523915972219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45981.523915972219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45981.523915972219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45981.523915972219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45981.523915972219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45981.523915972219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45981.523915972219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45981.523915972219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45981.523915972219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45981.523915972219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45981.523915972219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45981.523915972219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45981.523915972219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45981.523915972219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45981.523915972219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45981.523915972219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45981.523915972219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45981.523915972219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45981.523915972219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45981.523915972219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45981.523915972219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45981.523915972219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45981.523915972219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45981.523915972219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45981.523915972219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45981.523915972219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45981.523915972219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45981.523915972219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45981.523915972219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45981.523915972219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45981.523915972219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45981.523915972219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45981.523915972219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45981.523915972219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45981.523915972219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45981.523915972219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45981.523915972219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45981.523915972219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45981.523915972219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45981.523915972219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45981.523915972219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45981.523915972219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45981.523915972219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45981.523915972219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45981.523915972219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45981.523915972219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45981.523915972219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45981.523915972219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45981.523915972219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45981.523915972219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45981.523915972219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45981.523915972219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45981.523915972219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45981.523915972219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45981.523915972219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45981.523915972219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45981.523915972219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45981.523915972219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45981.523915972219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45981.523915972219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45981.523915972219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45981.523915972219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45981.523915972219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45981.523915972219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45981.523915972219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45981.523915972219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45981.523915972219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45981.523915972219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45981.523915972219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45981.523915972219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45981.523915972219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45981.523915972219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45981.523915972219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45981.523915972219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45981.523915972219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45981.523915972219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45981.523915972219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45981.523915972219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45981.523915972219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45981.523915972219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45981.523915972219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45981.523915972219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45981.523915972219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45981.523915972219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45981.523915972219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45981.523915972219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45981.523915972219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45981.523915972219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45981.523915972219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45981.523915972219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45981.523915972219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45981.523915972219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45981.523915972219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45981.523915972219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45981.523915972219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45981.523915972219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45981.523915972219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45981.523915972219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45981.523915972219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45981.523915972219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45981.523915972219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45981.523915972219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45981.523915972219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45981.523915972219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45981.523915972219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45981.523915972219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45981.523915972219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45981.523915972219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45981.523915972219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45981.523915972219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45981.523915972219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45981.523915972219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45981.523915972219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45981.523915972219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45981.523915972219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45981.523915972219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45981.523915972219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45981.523915972219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45981.523915972219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45981.523915972219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45981.523915972219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45981.523915972219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45981.523915972219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45981.523915972219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45981.523915972219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45981.523915972219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45981.523915972219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45981.523915972219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45981.523915972219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45981.523915972219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45981.523915972219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45981.523915972219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45981.523915972219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45981.523915972219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45981.523915972219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45981.523915972219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45981.523915972219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45981.523915972219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45981.523915972219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45981.523915972219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45981.523915972219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45981.523915972219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45981.523915972219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45981.523915972219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45981.523915972219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45981.523915972219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45981.523915972219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45981.523915972219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45981.523915972219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45981.523915972219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45981.523915972219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45981.523915972219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45981.523915972219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45981.523915972219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45981.523915972219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45981.523915972219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45981.523915972219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45981.523915972219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45981.523915972219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45981.523915972219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45981.523915972219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45981.523915972219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45981.523915972219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45981.523915972219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45981.523915972219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45981.523915972219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45981.523915972219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45981.523915972219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45981.523915972219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45981.523915972219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45981.523915972219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45981.523915972219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45981.523915972219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45981.523915972219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45981.523915972219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45981.523915972219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45981.523915972219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45981.523915972219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45981.523915972219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45981.523915972219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45981.523915972219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45981.523915972219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45981.523915972219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45981.523915972219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45981.523915972219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45981.523915972219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45981.523915972219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45981.523915972219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45981.523915972219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45981.523915972219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45981.523915972219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45981.523915972219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45981.523915972219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45981.523915972219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45981.523915972219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45981.523915972219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45981.523915972219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45981.523915972219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45981.523915972219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45981.523915972219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45981.523915972219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45981.523915972219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45981.523915972219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45981.523915972219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45981.523915972219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45981.523915972219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45981.523915972219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45981.523915972219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45981.523915972219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45981.523915972219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45981.523915972219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45981.523915972219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45981.523915972219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45981.523915972219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45981.523915972219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45981.523915972219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45981.523915972219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45981.523915972219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45981.523915972219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45981.523915972219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45981.523915972219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45981.523915972219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45981.523915972219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45981.523915972219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45981.523915972219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45981.523915972219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45981.523915972219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45981.523915972219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45981.523915972219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45981.523915972219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45981.523915972219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45981.523915972219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45981.523915972219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45981.523915972219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45981.523915972219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45981.523915972219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45981.523915972219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45981.523915972219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45981.523915972219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45981.523915972219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45981.523915972219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45981.523915972219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45981.523915972219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45981.523915972219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45981.523915972219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45981.523915972219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45981.523915972219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45981.523915972219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45981.523915972219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45981.523915972219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45981.523915972219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45981.523915972219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45981.523915972219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45981.523915972219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45981.523915972219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45981.523915972219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45981.523915972219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45981.523915972219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45981.523915972219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45981.523915972219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45981.523915972219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45981.523915972219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45981.523915972219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45981.523915972219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45981.523915972219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45981.523915972219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45981.523915972219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45981.523915972219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45981.523915972219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45981.523915972219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45981.523915972219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45981.523915972219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45981.523915972219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45981.523915972219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45981.523915972219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45981.523915972219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45981.523915972219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45981.523915972219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45981.523915972219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45981.523915972219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45981.523915972219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45981.523915972219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45981.523915972219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45981.523915972219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45981.523915972219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45981.523915972219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45981.523915972219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45981.523915972219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278.04319814814517</v>
      </c>
      <c r="H2" s="95">
        <v>45703.474768518521</v>
      </c>
      <c r="I2" s="95" t="str">
        <f>IFERROR(VLOOKUP(D2,DB!A:F,6,0),"")</f>
        <v>SCECO</v>
      </c>
      <c r="J2" s="95" t="str">
        <f>IFERROR(VLOOKUP(D2,DB!A:G,7,0),"")</f>
        <v>Dead</v>
      </c>
      <c r="K2" s="97" t="s">
        <v>39107</v>
      </c>
      <c r="L2" s="91" t="str">
        <f>IFERROR(VLOOKUP(D2,DB!A:I,9,0),"")</f>
        <v>Latis</v>
      </c>
    </row>
    <row r="3" spans="1:16" ht="36" customHeight="1">
      <c r="A3" s="113" t="s">
        <v>39108</v>
      </c>
      <c r="B3" s="113" t="str">
        <f>IFERROR(VLOOKUP(D3,DB!A:K,11,0),"")</f>
        <v>R4</v>
      </c>
      <c r="C3" s="93">
        <v>1</v>
      </c>
      <c r="D3" s="91" t="s">
        <v>36975</v>
      </c>
      <c r="E3" s="94" t="s">
        <v>39021</v>
      </c>
      <c r="F3" s="95">
        <v>45981.312430555554</v>
      </c>
      <c r="G3" s="96">
        <f t="shared" ref="G3:G40" ca="1" si="0">IFERROR(NOW()-F3,"")</f>
        <v>0.2114851851874846</v>
      </c>
      <c r="H3" s="95">
        <v>45981.292361111111</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45981.523915740741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45981.523915740741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45981.523915740741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45981.523915740741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45981.523915740741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45981.523915740741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45981.523915740741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45981.523915740741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45981.523915740741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45981.523915740741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45981.523915740741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45981.523915740741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45981.523915740741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45981.523915740741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45981.523915740741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45981.523915740741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45981.523915740741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45981.523915740741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45981.523915740741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45981.523915740741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45981.523915740741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45981.523915740741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45981.523915740741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45981.523915740741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45981.523915740741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45981.523915740741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45981.523915740741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45981.523915740741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45981.523915740741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45981.523915740741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45981.523915740741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45981.523915740741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45981.523915740741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45981.523915740741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45981.523915740741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45981.523915740741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45981.523915740741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45981.523915740741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45981.523915740741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45981.523915740741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45981.523915740741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45981.523915740741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45981.523915740741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45981.523915740741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45981.523915740741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45981.523915740741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45981.523915740741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45981.523915740741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45981.523915740741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45981.523915740741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45981.523915740741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45981.523915740741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45981.523915740741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45981.523915740741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45981.523915740741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45981.523915740741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45981.523915740741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45981.523915740741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45981.523915740741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45981.523915740741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45981.523915740741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45981.523915740741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45981.523915740741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45981.523915740741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45981.523915740741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45981.523915740741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45981.523915740741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45981.523915740741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45981.523915740741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45981.523915740741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45981.523915740741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45981.523915740741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45981.523915740741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45981.523915740741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45981.523915740741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45981.523915740741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45981.523915740741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45981.523915740741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45981.523915740741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45981.523915740741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45981.523915740741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45981.523915740741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45981.523915740741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45981.523915740741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45981.523915740741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45981.523915740741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45981.523915740741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45981.523915740741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45981.523915740741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45981.523915740741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45981.523915740741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45981.523915740741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45981.523915740741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45981.523915740741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45981.523915740741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45981.523915740741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45981.523915740741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45981.523915740741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45981.523915740741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45981.523915740741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45981.523915740741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45981.523915740741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45981.523915740741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45981.523915740741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45981.523915740741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45981.523915740741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45981.523915740741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45981.523915740741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45981.523915740741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45981.523915740741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45981.523915740741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45981.523915740741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45981.523915740741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45981.523915740741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45981.523915740741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45981.523915740741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45981.523915740741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45981.523915740741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45981.523915740741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45981.523915740741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45981.523915740741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45981.523915740741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45981.523915740741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45981.523915740741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45981.523915740741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45981.523915740741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45981.523915740741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45981.523915740741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45981.523915740741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45981.523915740741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45981.523915740741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45981.523915740741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45981.523915740741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45981.523915740741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45981.523915740741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45981.523915740741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45981.523915740741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45981.523915740741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45981.523915740741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45981.523915740741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45981.523915740741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45981.523915740741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45981.523915740741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45981.523915740741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45981.523915740741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45981.523915740741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45981.523915740741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45981.523915740741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45981.523915740741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45981.523915740741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45981.523915740741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45981.523915740741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45981.523915740741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45981.523915740741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45981.523915740741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45981.523915740741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45981.523915740741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45981.523915740741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45981.523915740741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45981.523915740741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45981.523915740741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45981.523915740741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45981.523915740741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45981.523915740741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45981.523915740741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45981.523915740741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45981.523915740741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45981.523915740741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45981.523915740741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45981.523915740741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45981.523915740741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45981.523915740741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45981.523915740741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45981.523915740741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45981.523915740741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45981.523915740741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45981.523915740741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45981.523915740741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45981.523915740741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45981.523915740741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45981.523915740741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45981.523915740741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45981.523915740741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45981.523915740741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45981.523915740741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45981.523915740741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45981.523915740741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45981.523915740741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45981.523915740741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45981.523915740741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45981.523915740741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45981.523915740741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45981.523915740741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45981.523915740741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45981.523915740741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45981.523915740741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45981.523915740741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45981.523915740741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45981.523915740741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45981.523915740741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45981.523915740741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45981.523915740741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45981.523915740741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45981.523915740741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45981.523915740741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45981.523915740741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45981.523915740741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45981.523915740741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45981.523915740741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45981.523915740741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45981.523915740741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45981.523915740741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45981.523915740741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45981.523915740741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45981.523915740741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45981.523915740741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45981.523915740741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45981.523915740741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45981.523915740741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45981.523915740741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45981.523915740741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45981.523915740741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45981.523915740741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45981.523915740741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45981.523915740741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45981.523915740741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45981.523915740741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45981.523915740741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45981.523915740741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45981.523915740741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45981.523915740741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45981.523915740741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45981.523915740741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45981.523915740741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45981.523915740741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45981.523915740741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45981.523915740741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45981.523915740741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45981.523915740741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45981.523915740741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45981.523915740741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45981.523915740741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45981.523915740741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45981.523915740741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45981.523915740741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45981.523915740741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45981.523915740741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45981.523915740741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45981.523915740741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45981.523915740741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45981.523915740741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45981.523915740741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45981.523915740741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45981.523915740741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45981.523915740741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45981.523915740741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45981.523915740741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45981.523915740741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45981.523915740741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45981.523915740741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45981.523915740741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45981.523915740741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45981.523915740741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45981.523915740741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45981.523915740741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45981.523915740741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45981.523915740741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45981.523915740741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45981.523915740741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45981.523915740741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45981.523915740741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45981.523915740741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45981.523915740741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45981.523915740741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45981.523915740741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45981.523915740741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45981.523915740741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45981.523915740741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45981.523915740741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45981.523915740741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45981.523915740741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45981.523915740741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45981.523915740741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45981.523915740741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45981.523915740741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45981.523915740741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45981.523915740741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45981.523915740741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45981.523915740741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45981.523915740741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45981.523915740741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45981.523915740741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45981.523915740741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45981.523915740741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45981.523915740741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45981.523915740741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45981.523915740741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45981.523915740741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45981.523915740741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45981.523915740741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45981.523915740741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45981.523915740741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45981.523915740741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45981.523915740741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45981.523915740741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45981.523915740741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45981.523915740741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45981.523915740741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45981.523915740741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45981.523915740741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45981.523915740741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45981.523915740741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45981.523915740741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45981.523915740741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45981.523915740741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45981.523915740741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45981.523915740741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45981.523915740741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45981.523915740741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45981.523915740741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45981.523915740741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45981.523915740741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45981.523915740741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45981.523915740741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45981.523915740741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45981.523915740741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45981.523915740741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45981.523915740741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45981.523915740741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45981.523915740741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45981.523915740741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45981.523915740741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45981.523915740741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45981.523915740741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45981.523915740741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45981.523915740741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45981.523915740741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45981.523915740741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45981.523915740741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45981.523915740741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45981.523915740741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45981.523915740741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45981.523915740741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45981.523915740741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45981.523915740741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45981.523915740741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45981.523915740741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45981.523915740741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45981.523915740741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45981.523915740741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45981.523915740741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45981.523915740741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45981.523915740741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45981.523915740741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45981.523915740741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45981.523915740741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45981.523915740741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45981.523915740741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45981.523915740741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45981.523915740741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45981.523915740741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45981.523915740741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45981.523915740741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45981.523915740741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45981.523915740741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45981.523915740741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45981.523915740741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45981.523915740741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45981.523915740741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45981.523915740741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45981.523915740741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45981.523915740741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45981.523915740741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45981.523915740741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45981.523915740741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45981.523915740741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45981.523915740741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45981.523915740741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45981.523915740741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45981.523915740741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45981.523915740741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45981.523915740741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45981.523915740741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45981.523915740741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45981.523915740741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45981.523915740741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45981.523915740741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45981.523915740741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45981.523915740741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45981.523915740741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45981.523915740741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45981.523915740741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45981.523915740741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45981.523915740741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45981.523915740741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45981.523915740741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45981.523915740741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45981.523915740741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45981.523915740741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45981.523915740741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45981.523915740741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45981.523915740741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45981.523915740741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45981.523915740741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45981.523915740741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45981.523915740741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45981.523915740741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45981.523915740741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45981.523915740741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45981.523915740741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45981.523915740741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45981.523915740741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45981.523915740741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45981.523915740741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45981.523915740741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45981.523915740741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45981.523915740741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45981.523915740741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45981.523915740741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45981.523915740741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45981.523915740741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45981.523915740741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45981.523915740741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45981.523915740741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45981.523915740741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45981.523915740741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45981.523915740741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45981.523915740741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45981.523915740741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45981.523915740741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45981.523915740741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45981.523915740741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45981.523915740741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45981.523915740741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45981.523915740741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45981.523915740741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45981.523915740741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45981.523915740741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45981.523915740741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45981.523915740741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45981.523915740741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45981.523915740741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45981.523915740741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45981.523915740741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45981.523915740741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45981.523915740741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45981.523915740741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45981.523915740741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45981.523915740741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45981.523915740741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45981.523915740741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45981.523915740741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45981.523915740741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45981.523915740741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45981.523915740741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45981.523915740741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45981.523915740741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45981.523915740741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45981.523915740741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45981.523915740741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45981.523915740741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45981.523915740741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45981.523915740741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45981.523915740741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45981.523915740741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45981.523915740741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45981.523915740741</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89.691855787030363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55.335038657402038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32.86280486110627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4.009112500003539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0.15061712962778984</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45981.523915740741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45981.523915740741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45981.523915740741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45981.523915740741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45981.523915740741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45981.523915740741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45981.523915740741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45981.523915740741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45981.523915740741</v>
      </c>
      <c r="H15" s="128"/>
      <c r="I15" s="109" t="str">
        <f>IFERROR(VLOOKUP(D15,DB!A:F,6,0),"")</f>
        <v/>
      </c>
      <c r="J15" s="109" t="str">
        <f>IFERROR(VLOOKUP(D15,DB!A:G,7,0),"")</f>
        <v/>
      </c>
      <c r="K15" s="109"/>
      <c r="L15" s="109" t="str">
        <f>IFERROR(VLOOKUP(D15,DB!A:I,9,0),"")</f>
        <v/>
      </c>
    </row>
    <row r="16" spans="1:13">
      <c r="A16" s="109"/>
      <c r="B16" s="109" t="str">
        <f>IFERROR(VLOOKUP(D16,DB!A:K,11,0),"")</f>
        <v>R5</v>
      </c>
      <c r="C16" s="109"/>
      <c r="D16" s="109" t="s">
        <v>32443</v>
      </c>
      <c r="E16" s="109"/>
      <c r="F16" s="109"/>
      <c r="G16" s="111">
        <f ca="1">IFERROR(NOW()-F16,"")</f>
        <v>45981.523915740741</v>
      </c>
      <c r="H16" s="128"/>
      <c r="I16" s="109" t="str">
        <f>IFERROR(VLOOKUP(D16,DB!A:F,6,0),"")</f>
        <v>SCECO</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45981.523915740741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45981.523915740741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45981.523915740741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45981.523915740741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45981.523915740741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45981.523915740741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45981.523915740741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45981.523915740741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45981.523915740741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45981.523915740741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45981.523915740741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45981.523915740741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45981.523915740741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45981.523915740741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45981.523915740741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45981.523915740741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45981.523915740741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45981.523915740741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45981.523915740741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45981.523915740741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45981.523915740741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45981.523915740741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45981.523915740741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45981.523915740741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45981.523915740741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45981.523915740741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45981.523915740741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45981.523915740741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45981.523915740741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45981.523915740741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45981.523915740741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45981.523915740741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45981.523915740741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45981.523915740741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45981.523915740741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45981.523915740741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45981.523915740741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45981.523915740741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45981.523915740741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45981.523915740741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45981.523915740741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45981.523915740741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45981.523915740741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45981.523915740741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45981.523915740741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45981.523915740741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45981.523915740741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45981.523915740741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45981.523915740741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45981.523915740741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45981.523915740741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45981.523915740741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45981.523915740741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45981.523915740741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45981.523915740741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45981.523915740741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45981.523915740741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45981.523915740741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45981.523915740741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45981.523915740741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45981.523915740741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45981.523915740741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45981.523915740741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45981.523915740741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45981.523915740741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45981.523915740741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45981.523915740741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45981.523915740741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45981.523915740741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45981.523915740741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45981.523915740741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45981.523915740741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45981.523915740741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45981.523915740741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45981.523915740741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45981.523915740741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45981.523915740741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45981.523915740741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45981.523915740741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45981.523915740741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45981.523915740741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45981.523915740741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45981.523915740741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45981.523915740741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45981.523915740741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45981.523915740741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45981.523915740741</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45981.523915740741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45981.523915740741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45981.523915740741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45981.523915740741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45981.523915740741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45981.523915740741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45981.523915740741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45981.523915740741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45981.523915740741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45981.523915740741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45981.523915740741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45981.523915740741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45981.523915740741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45981.523915740741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45981.523915740741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45981.523915740741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45981.523915740741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45981.523915740741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45981.523915740741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45981.523915740741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45981.523915740741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45981.523915740741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45981.523915740741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45981.523915740741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45981.523915740741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45981.523915740741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45981.523915740741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45981.523915740741</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45981.523915972219</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5.3152083331951872E-2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45981.523915972219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45981.523915972219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45981.523915972219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45981.523915972219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45981.523915972219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45981.523915972219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45981.523915972219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45981.523915972219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45981.523915972219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45981.523915972219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45981.523915972219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45981.523915972219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45981.523915972219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45981.523915972219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45981.523915972219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45981.523915972219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45981.523915972219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45981.523915972219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45981.523915972219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45981.523915972219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45981.523915972219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45981.523915972219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45981.523915972219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45981.523915972219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45981.523915972219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45981.523915972219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45981.523915972219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45981.523915972219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45981.523915972219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45981.523915972219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45981.523915972219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45981.523915972219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45981.523915972219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45981.523915972219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45981.523915972219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45981.523915972219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45981.523915972219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45981.523915972219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45981.523915972219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45981.523915972219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45981.523915972219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45981.523915972219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45981.523915972219</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2025-11-20T09:36:05Z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