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15" documentId="120_S{2AC9BD13-BADA-5192-A53E-5A8FF88502F6}" xr6:coauthVersionLast="47" xr6:coauthVersionMax="47" xr10:uidLastSave="{A92F2B17-B327-4378-A904-BC3CEA054C1A}"/>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<sst xmlns="http://schemas.openxmlformats.org/spreadsheetml/2006/main" count="180279" uniqueCount="39124">
  <si>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</si>
  <si>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</si>
  <si>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</si>
  <si>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</si>
  <si>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</si>
  <si>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</si>
  <si>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</si>
  <si>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</si>
  <si>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</si>
  <si>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</si>
  <si>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</si>
  <si>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</si>
  <si>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</si>
  <si>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</si>
  <si>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</si>
  <si>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</si>
  <si>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</si>
  <si>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</si>
  <si>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</si>
  <si>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</si>
  <si>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</si>
  <si>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</si>
  <si>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</si>
  <si>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</si>
  <si>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</si>
  <si>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</si>
  <si>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</si>
  <si>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</si>
  <si>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</si>
  <si>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</si>
  <si>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</si>
  <si>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</si>
  <si>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</si>
  <si>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</si>
  <si>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</si>
  <si>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</si>
  <si>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</si>
  <si>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</si>
  <si>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</si>
  <si>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</si>
  <si>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</si>
  <si>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</si>
  <si>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</si>
  <si>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</si>
  <si>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</si>
  <si>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</si>
  <si>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</si>
  <si>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</si>
  <si>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</si>
  <si>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</si>
  <si>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</si>
  <si>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</si>
  <si>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</si>
  <si>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</si>
  <si>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</si>
  <si>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</si>
  <si>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</si>
  <si>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</si>
  <si>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</si>
  <si>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</si>
  <si>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</si>
  <si>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</si>
  <si>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</si>
  <si>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</si>
  <si>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</si>
  <si>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</si>
  <si>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</si>
  <si>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</si>
  <si>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</si>
  <si>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</si>
  <si>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</si>
  <si>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</si>
  <si>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</si>
  <si>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</si>
  <si>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</si>
  <si>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</si>
  <si>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</si>
  <si>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</si>
  <si>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</si>
  <si>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</si>
  <si>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</si>
  <si>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</si>
  <si>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</si>
  <si>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</si>
  <si>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</si>
  <si>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</si>
  <si>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</si>
  <si>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</si>
  <si>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</si>
  <si>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</si>
  <si>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</si>
  <si>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</si>
  <si>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</si>
  <si>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</si>
  <si>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</si>
  <si>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</si>
  <si>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</si>
  <si>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</si>
  <si>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</si>
  <si>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</si>
  <si>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</si>
  <si>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</si>
  <si>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</si>
  <si>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</si>
  <si>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</si>
  <si>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</si>
  <si>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</si>
  <si>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</si>
  <si>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</si>
  <si>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</si>
  <si>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</si>
  <si>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</si>
  <si>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</si>
  <si>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</si>
  <si>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</si>
  <si>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</si>
  <si>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</si>
  <si>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</si>
  <si>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</si>
  <si>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</si>
  <si>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</si>
  <si>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</si>
  <si>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</si>
  <si>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</si>
  <si>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</si>
  <si>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</si>
  <si>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</si>
  <si>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</si>
  <si>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</si>
  <si>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</si>
  <si>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</si>
  <si>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</si>
  <si>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</si>
  <si>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</si>
  <si>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</si>
  <si>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</si>
  <si>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</si>
  <si>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</si>
  <si>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</si>
  <si>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</si>
  <si>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</si>
  <si>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</si>
  <si>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</si>
  <si>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</si>
  <si>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</si>
  <si>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</si>
  <si>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</si>
  <si>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</si>
  <si>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</si>
  <si>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</si>
  <si>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</si>
  <si>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</si>
  <si>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</si>
  <si>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</si>
  <si>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</si>
  <si>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</si>
  <si>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</si>
  <si>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</si>
  <si>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</si>
  <si>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</si>
  <si>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</si>
  <si>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</si>
  <si>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</si>
  <si>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</si>
  <si>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</si>
  <si>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</si>
  <si>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</si>
  <si>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</si>
  <si>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</si>
  <si>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</si>
  <si>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</si>
  <si>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</si>
  <si>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</si>
  <si>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</si>
  <si>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</si>
  <si>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</si>
  <si>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</si>
  <si>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</si>
  <si>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</si>
  <si>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</si>
  <si>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</si>
  <si>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</si>
  <si>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</si>
  <si>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</si>
  <si>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</si>
  <si>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</si>
  <si>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</si>
  <si>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</si>
  <si>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</si>
  <si>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</si>
  <si>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</si>
  <si>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</si>
  <si>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</si>
  <si>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</si>
  <si>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</si>
  <si>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</si>
  <si>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</si>
  <si>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</si>
  <si>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</si>
  <si>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</si>
  <si>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</si>
  <si>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</si>
  <si>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</si>
  <si>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</si>
  <si>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</si>
  <si>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</si>
  <si>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</si>
  <si>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</si>
  <si>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</si>
  <si>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</si>
  <si>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</si>
  <si>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</si>
  <si>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</si>
  <si>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</si>
  <si>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</si>
  <si>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</si>
  <si>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</si>
  <si>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</si>
  <si>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</si>
  <si>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</si>
  <si>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</si>
  <si>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</si>
  <si>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</si>
  <si>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</si>
  <si>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</si>
  <si>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</si>
  <si>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</si>
  <si>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</si>
  <si>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</si>
  <si>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</si>
  <si>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</si>
  <si>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</si>
  <si>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</si>
  <si>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</si>
  <si>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</si>
  <si>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</si>
  <si>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</si>
  <si>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</si>
  <si>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</si>
  <si>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</si>
  <si>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</si>
  <si>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</si>
  <si>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</si>
  <si>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</si>
  <si>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</si>
  <si>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</si>
  <si>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</si>
  <si>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</si>
  <si>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</si>
  <si>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</si>
  <si>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</si>
  <si>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</si>
  <si>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</si>
  <si>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</si>
  <si>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</si>
  <si>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</si>
  <si>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</si>
  <si>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</si>
  <si>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</si>
  <si>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</si>
  <si>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</si>
  <si>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</si>
  <si>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</si>
  <si>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</si>
  <si>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</si>
  <si>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</si>
  <si>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</si>
  <si>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</si>
  <si>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</si>
  <si>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</si>
  <si>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</si>
  <si>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</si>
  <si>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</si>
  <si>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</si>
  <si>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</si>
  <si>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</si>
  <si>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</si>
  <si>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</si>
  <si>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</si>
  <si>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</si>
  <si>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</si>
  <si>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</si>
  <si>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</si>
  <si>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</si>
  <si>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</si>
  <si>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</si>
  <si>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</si>
  <si>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</si>
  <si>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</si>
  <si>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</si>
  <si>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</si>
  <si>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</si>
  <si>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</si>
  <si>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</si>
  <si>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</si>
  <si>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</si>
  <si>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</si>
  <si>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</si>
  <si>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</si>
  <si>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</si>
  <si>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</si>
  <si>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</si>
  <si>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</si>
  <si>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</si>
  <si>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</si>
  <si>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</si>
  <si>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</si>
  <si>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</si>
  <si>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</si>
  <si>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</si>
  <si>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</si>
  <si>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</si>
  <si>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</si>
  <si>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</si>
  <si>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</si>
  <si>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</si>
  <si>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</si>
  <si>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</si>
  <si>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</si>
  <si>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</si>
  <si>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</si>
  <si>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</si>
  <si>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</si>
  <si>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</si>
  <si>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</si>
  <si>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</si>
  <si>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</si>
  <si>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</si>
  <si>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</si>
  <si>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</si>
  <si>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</si>
  <si>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</si>
  <si>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</si>
  <si>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</si>
  <si>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</si>
  <si>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</si>
  <si>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</si>
  <si>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</si>
  <si>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</si>
  <si>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</si>
  <si>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</si>
  <si>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</si>
  <si>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</si>
  <si>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</si>
  <si>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</si>
  <si>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</si>
  <si>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</si>
  <si>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</si>
  <si>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</si>
  <si>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</si>
  <si>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</si>
  <si>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</si>
  <si>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</si>
  <si>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</si>
  <si>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</si>
  <si>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</si>
  <si>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</si>
  <si>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</si>
  <si>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</si>
  <si>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</si>
  <si>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</si>
  <si>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</si>
  <si>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</si>
  <si>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</si>
  <si>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</si>
  <si>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</si>
  <si>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</si>
  <si>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</si>
  <si>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</si>
  <si>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</si>
  <si>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</si>
  <si>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</si>
  <si>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</si>
  <si>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</si>
  <si>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</si>
  <si>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</si>
  <si>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</si>
  <si>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</si>
  <si>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</si>
  <si>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</si>
  <si>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</si>
  <si>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</si>
  <si>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</si>
  <si>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</si>
  <si>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</si>
  <si>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</si>
  <si>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</si>
  <si>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</si>
  <si>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</si>
  <si>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</si>
  <si>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</si>
  <si>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</si>
  <si>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</si>
  <si>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</si>
  <si>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</si>
  <si>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</si>
  <si>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</si>
  <si>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</si>
  <si>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</si>
  <si>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</si>
  <si>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</si>
  <si>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</si>
  <si>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</si>
  <si>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</si>
  <si>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</si>
  <si>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</si>
  <si>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</si>
  <si>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</si>
  <si>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</si>
  <si>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</si>
  <si>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</si>
  <si>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</si>
  <si>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</si>
  <si>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</si>
  <si>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</si>
  <si>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</si>
  <si>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</si>
  <si>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</si>
  <si>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</si>
  <si>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</si>
  <si>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</si>
  <si>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</si>
  <si>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</si>
  <si>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</si>
  <si>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</si>
  <si>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</si>
  <si>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</si>
  <si>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</si>
  <si>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</si>
  <si>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</si>
  <si>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</si>
  <si>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</si>
  <si>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</si>
  <si>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</si>
  <si>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</si>
  <si>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</si>
  <si>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</si>
  <si>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</si>
  <si>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</si>
  <si>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</si>
  <si>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</si>
  <si>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</si>
  <si>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</si>
  <si>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</si>
  <si>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</si>
  <si>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</si>
  <si>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</si>
  <si>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</si>
  <si>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</si>
  <si>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</si>
  <si>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</si>
  <si>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</si>
  <si>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</si>
  <si>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</si>
  <si>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</si>
  <si>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</si>
  <si>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</si>
  <si>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</si>
  <si>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</si>
  <si>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</si>
  <si>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</si>
  <si>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</si>
  <si>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</si>
  <si>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</si>
  <si>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</si>
  <si>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</si>
  <si>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</si>
  <si>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</si>
  <si>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</si>
  <si>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</si>
  <si>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</si>
  <si>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</si>
  <si>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</si>
  <si>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</si>
  <si>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</si>
  <si>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</si>
  <si>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</si>
  <si>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</si>
  <si>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</si>
  <si>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</si>
  <si>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</si>
  <si>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</si>
  <si>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</si>
  <si>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</si>
  <si>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</si>
  <si>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</si>
  <si>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</si>
  <si>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</si>
  <si>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</si>
  <si>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</si>
  <si>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</si>
  <si>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</si>
  <si>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</si>
  <si>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</si>
  <si>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</si>
  <si>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</si>
  <si>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</si>
  <si>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</si>
  <si>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</si>
  <si>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</si>
  <si>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</si>
  <si>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</si>
  <si>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</si>
  <si>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</si>
  <si>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</si>
  <si>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</si>
  <si>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</si>
  <si>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</si>
  <si>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</si>
  <si>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</si>
  <si>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</si>
  <si>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</si>
  <si>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</si>
  <si>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</si>
  <si>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</si>
  <si>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</si>
  <si>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</si>
  <si>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</si>
  <si>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</si>
  <si>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</si>
  <si>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</si>
  <si>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</si>
  <si>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</si>
  <si>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</si>
  <si>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</si>
  <si>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</si>
  <si>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</si>
  <si>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</si>
  <si>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</si>
  <si>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</si>
  <si>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</si>
  <si>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</si>
  <si>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</si>
  <si>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</si>
  <si>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</si>
  <si>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</si>
  <si>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</si>
  <si>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</si>
  <si>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</si>
  <si>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</si>
  <si>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</si>
  <si>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</si>
  <si>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</si>
  <si>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</si>
  <si>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</si>
  <si>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</si>
  <si>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</si>
  <si>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</si>
  <si>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</si>
  <si>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</si>
  <si>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</si>
  <si>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</si>
  <si>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</si>
  <si>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</si>
  <si>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</si>
  <si>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</si>
  <si>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</si>
  <si>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</si>
  <si>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</si>
  <si>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</si>
  <si>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</si>
  <si>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</si>
  <si>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</si>
  <si>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</si>
  <si>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</si>
  <si>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</si>
  <si>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</si>
  <si>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</si>
  <si>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</si>
  <si>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</si>
  <si>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</si>
  <si>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</si>
  <si>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</si>
  <si>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</si>
  <si>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</si>
  <si>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</si>
  <si>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</si>
  <si>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</si>
  <si>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</si>
  <si>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</si>
  <si>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</si>
  <si>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</si>
  <si>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</si>
  <si>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</si>
  <si>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</si>
  <si>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</si>
  <si>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</si>
  <si>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</si>
  <si>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</si>
  <si>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</si>
  <si>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</si>
  <si>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</si>
  <si>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</si>
  <si>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</si>
  <si>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</si>
  <si>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</si>
  <si>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</si>
  <si>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</si>
  <si>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</si>
  <si>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</si>
  <si>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</si>
  <si>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</si>
  <si>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</si>
  <si>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</si>
  <si>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</si>
  <si>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</si>
  <si>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</si>
  <si>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</si>
  <si>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</si>
  <si>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</si>
  <si>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</si>
  <si>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</si>
  <si>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</si>
  <si>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</si>
  <si>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</si>
  <si>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</si>
  <si>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</si>
  <si>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</si>
  <si>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</si>
  <si>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</si>
  <si>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</si>
  <si>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</si>
  <si>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</si>
  <si>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</si>
  <si>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</si>
  <si>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</si>
  <si>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</si>
  <si>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</si>
  <si>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</si>
  <si>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</si>
  <si>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</si>
  <si>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</si>
  <si>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</si>
  <si>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</si>
  <si>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</si>
  <si>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</si>
  <si>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</si>
  <si>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</si>
  <si>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</si>
  <si>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</si>
  <si>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</si>
  <si>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</si>
  <si>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</si>
  <si>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</si>
  <si>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</si>
  <si>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</si>
  <si>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</si>
  <si>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</si>
  <si>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</si>
  <si>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</si>
  <si>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</si>
  <si>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</si>
  <si>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</si>
  <si>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</si>
  <si>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</si>
  <si>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</si>
  <si>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</si>
  <si>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</si>
  <si>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</si>
  <si>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</si>
  <si>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</si>
  <si>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</si>
  <si>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</si>
  <si>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</si>
  <si>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</si>
  <si>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</si>
  <si>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</si>
  <si>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</si>
  <si>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</si>
  <si>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</si>
  <si>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</si>
  <si>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</si>
  <si>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</si>
  <si>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</si>
  <si>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</si>
  <si>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</si>
  <si>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</si>
  <si>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</si>
  <si>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</si>
  <si>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</si>
  <si>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</si>
  <si>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</si>
  <si>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</si>
  <si>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</si>
  <si>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</si>
  <si>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</si>
  <si>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</si>
  <si>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</si>
  <si>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</si>
  <si>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</si>
  <si>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</si>
  <si>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</si>
  <si>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</si>
  <si>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</si>
  <si>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</si>
  <si>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</si>
  <si>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</si>
  <si>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</si>
  <si>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</si>
  <si>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</si>
  <si>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</si>
  <si>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</si>
  <si>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</si>
  <si>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</si>
  <si>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</si>
  <si>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</si>
  <si>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</si>
  <si>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</si>
  <si>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</si>
  <si>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</si>
  <si>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</si>
  <si>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</si>
  <si>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</si>
  <si>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</si>
  <si>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</si>
  <si>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</si>
  <si>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</si>
  <si>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</si>
  <si>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</si>
  <si>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</si>
  <si>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</si>
  <si>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</si>
  <si>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</si>
  <si>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</si>
  <si>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</si>
  <si>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</si>
  <si>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</si>
  <si>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</si>
  <si>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</si>
  <si>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</si>
  <si>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</si>
  <si>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</si>
  <si>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</si>
  <si>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</si>
  <si>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</si>
  <si>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</si>
  <si>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</si>
  <si>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</si>
  <si>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</si>
  <si>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</si>
  <si>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</si>
  <si>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</si>
  <si>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</si>
  <si>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</si>
  <si>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</si>
  <si>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</si>
  <si>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</si>
  <si>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</si>
  <si>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</si>
  <si>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</si>
  <si>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</si>
  <si>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</si>
  <si>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</si>
  <si>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</si>
  <si>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</si>
  <si>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</si>
  <si>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</si>
  <si>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</si>
  <si>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</si>
  <si>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</si>
  <si>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</si>
  <si>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</si>
  <si>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</si>
  <si>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</si>
  <si>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</si>
  <si>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</si>
  <si>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</si>
  <si>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</si>
  <si>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</si>
  <si>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</si>
  <si>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</si>
  <si>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</si>
  <si>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</si>
  <si>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</si>
  <si>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</si>
  <si>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</si>
  <si>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</si>
  <si>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</si>
  <si>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</si>
  <si>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</si>
  <si>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</si>
  <si>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</si>
  <si>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</si>
  <si>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</si>
  <si>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</si>
  <si>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</si>
  <si>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</si>
  <si>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</si>
  <si>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</si>
  <si>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</si>
  <si>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</si>
  <si>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</si>
  <si>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</si>
  <si>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</si>
  <si>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</si>
  <si>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</si>
  <si>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</si>
  <si>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</si>
  <si>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</si>
  <si>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</si>
  <si>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</si>
  <si>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</si>
  <si>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</si>
  <si>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</si>
  <si>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</si>
  <si>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</si>
  <si>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</si>
  <si>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</si>
  <si>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</si>
  <si>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</si>
  <si>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</si>
  <si>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</si>
  <si>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</si>
  <si>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</si>
  <si>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</si>
  <si>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</si>
  <si>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</si>
  <si>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</si>
  <si>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</si>
  <si>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</si>
  <si>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</si>
  <si>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</si>
  <si>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</si>
  <si>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</si>
  <si>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</si>
  <si>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</si>
  <si>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</si>
  <si>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</si>
  <si>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</si>
  <si>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</si>
  <si>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</si>
  <si>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</si>
  <si>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</si>
  <si>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</si>
  <si>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</si>
  <si>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</si>
  <si>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</si>
  <si>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</si>
  <si>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</si>
  <si>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</si>
  <si>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</si>
  <si>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</si>
  <si>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</si>
  <si>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</si>
  <si>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</si>
  <si>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</si>
  <si>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</si>
  <si>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</si>
  <si>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</si>
  <si>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</si>
  <si>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</si>
  <si>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</si>
  <si>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</si>
  <si>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</si>
  <si>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</si>
  <si>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</si>
  <si>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</si>
  <si>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</si>
  <si>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</si>
  <si>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</si>
  <si>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</si>
  <si>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</si>
  <si>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</si>
  <si>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</si>
  <si>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</si>
  <si>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</si>
  <si>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</si>
  <si>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</si>
  <si>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</si>
  <si>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</si>
  <si>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</si>
  <si>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</si>
  <si>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</si>
  <si>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</si>
  <si>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</si>
  <si>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</si>
  <si>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</si>
  <si>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</si>
  <si>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</si>
  <si>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</si>
  <si>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</si>
  <si>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</si>
  <si>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</si>
  <si>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</si>
  <si>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</si>
  <si>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</si>
  <si>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</si>
  <si>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</si>
  <si>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</si>
  <si>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</si>
  <si>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</si>
  <si>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</si>
  <si>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</si>
  <si>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</si>
  <si>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</si>
  <si>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</si>
  <si>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</si>
  <si>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</si>
  <si>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</si>
  <si>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</si>
  <si>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</si>
  <si>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</si>
  <si>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</si>
  <si>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</si>
  <si>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</si>
  <si>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</si>
  <si>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</si>
  <si>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</si>
  <si>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</si>
  <si>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</si>
  <si>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</si>
  <si>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</si>
  <si>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</si>
  <si>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</si>
  <si>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</si>
  <si>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</si>
  <si>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</si>
  <si>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</si>
  <si>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</si>
  <si>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</si>
  <si>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</si>
  <si>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</si>
  <si>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</si>
  <si>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</si>
  <si>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</si>
  <si>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</si>
  <si>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</si>
  <si>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</si>
  <si>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</si>
  <si>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</si>
  <si>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</si>
  <si>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</si>
  <si>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</si>
  <si>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</si>
  <si>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</si>
  <si>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</si>
  <si>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</si>
  <si>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</si>
  <si>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</si>
  <si>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</si>
  <si>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</si>
  <si>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</si>
  <si>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</si>
  <si>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</si>
  <si>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</si>
  <si>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</si>
  <si>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</si>
  <si>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</si>
  <si>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</si>
  <si>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</si>
  <si>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</si>
  <si>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</si>
  <si>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</si>
  <si>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</si>
  <si>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</si>
  <si>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</si>
  <si>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</si>
  <si>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</si>
  <si>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</si>
  <si>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</si>
  <si>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</si>
  <si>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</si>
  <si>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</si>
  <si>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</si>
  <si>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</si>
  <si>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</si>
  <si>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</si>
  <si>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</si>
  <si>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</si>
  <si>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</si>
  <si>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</si>
  <si>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</si>
  <si>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</si>
  <si>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</si>
  <si>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</si>
  <si>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</si>
  <si>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</si>
  <si>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</si>
  <si>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</si>
  <si>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</si>
  <si>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</si>
  <si>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</si>
  <si>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</si>
  <si>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</si>
  <si>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</si>
  <si>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</si>
  <si>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</si>
  <si>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</si>
  <si>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</si>
  <si>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</si>
  <si>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</si>
  <si>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</si>
  <si>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</si>
  <si>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</si>
  <si>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</si>
  <si>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</si>
  <si>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</si>
  <si>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</si>
  <si>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</si>
  <si>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</si>
  <si>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</si>
  <si>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</si>
  <si>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</si>
  <si>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</si>
  <si>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</si>
  <si>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</si>
  <si>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</si>
  <si>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</si>
  <si>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</si>
  <si>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</si>
  <si>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</si>
  <si>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</si>
  <si>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</si>
  <si>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</si>
  <si>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</si>
  <si>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</si>
  <si>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</si>
  <si>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</si>
  <si>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</si>
  <si>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</si>
  <si>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</si>
  <si>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</si>
  <si>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</si>
  <si>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</si>
  <si>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</si>
  <si>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</si>
  <si>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</si>
  <si>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</si>
  <si>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</si>
  <si>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</si>
  <si>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</si>
  <si>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</si>
  <si>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</si>
  <si>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</si>
  <si>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</si>
  <si>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</si>
  <si>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</si>
  <si>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</si>
  <si>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</si>
  <si>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</si>
  <si>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</si>
  <si>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</si>
  <si>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</si>
  <si>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</si>
  <si>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</si>
  <si>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</si>
  <si>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</si>
  <si>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</si>
  <si>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</si>
  <si>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</si>
  <si>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</si>
  <si>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</si>
  <si>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</si>
  <si>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</si>
  <si>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</si>
  <si>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</si>
  <si>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</si>
  <si>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</si>
  <si>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</si>
  <si>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</si>
  <si>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</si>
  <si>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</si>
  <si>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</si>
  <si>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</si>
  <si>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</si>
  <si>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</si>
  <si>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</si>
  <si>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</si>
  <si>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</si>
  <si>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</si>
  <si>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</si>
  <si>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</si>
  <si>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</si>
  <si>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</si>
  <si>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</si>
  <si>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</si>
  <si>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</si>
  <si>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</si>
  <si>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</si>
  <si>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</si>
  <si>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</si>
  <si>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</si>
  <si>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</si>
  <si>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</si>
  <si>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</si>
  <si>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</si>
  <si>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</si>
  <si>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</si>
  <si>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</si>
  <si>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</si>
  <si>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</si>
  <si>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</si>
  <si>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</si>
  <si>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</si>
  <si>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</si>
  <si>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</si>
  <si>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</si>
  <si>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</si>
  <si>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</si>
  <si>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</si>
  <si>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</si>
  <si>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</si>
  <si>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</si>
  <si>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</si>
  <si>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</si>
  <si>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</si>
  <si>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</si>
  <si>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</si>
  <si>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</si>
  <si>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</si>
  <si>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</si>
  <si>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</si>
  <si>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</si>
  <si>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</si>
  <si>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</si>
  <si>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</si>
  <si>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</si>
  <si>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</si>
  <si>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</si>
  <si>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</si>
  <si>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</si>
  <si>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</si>
  <si>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</si>
  <si>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</si>
  <si>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</si>
  <si>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</si>
  <si>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</si>
  <si>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</si>
  <si>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</si>
  <si>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</si>
  <si>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</si>
  <si>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</si>
  <si>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</si>
  <si>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</si>
  <si>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</si>
  <si>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</si>
  <si>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</si>
  <si>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</si>
  <si>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</si>
  <si>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</si>
  <si>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</si>
  <si>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</si>
  <si>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</si>
  <si>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</si>
  <si>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</si>
  <si>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</si>
  <si>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</si>
  <si>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</si>
  <si>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</si>
  <si>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</si>
  <si>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</si>
  <si>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</si>
  <si>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</si>
  <si>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</si>
  <si>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</si>
  <si>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</si>
  <si>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</si>
  <si>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</si>
  <si>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</si>
  <si>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</si>
  <si>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</si>
  <si>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</si>
  <si>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</si>
  <si>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</si>
  <si>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</si>
  <si>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</si>
  <si>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</si>
  <si>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</si>
  <si>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</si>
  <si>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</si>
  <si>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</si>
  <si>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</si>
  <si>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</si>
  <si>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</si>
  <si>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</si>
  <si>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</si>
  <si>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</si>
  <si>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</si>
  <si>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</si>
  <si>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</si>
  <si>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</si>
  <si>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</si>
  <si>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</si>
  <si>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</si>
  <si>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</si>
  <si>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</si>
  <si>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</si>
  <si>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</si>
  <si>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</si>
  <si>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</si>
  <si>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</si>
  <si>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</si>
  <si>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</si>
  <si>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</si>
  <si>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</si>
  <si>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</si>
  <si>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</si>
  <si>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</si>
  <si>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</si>
  <si>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</si>
  <si>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</si>
  <si>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</si>
  <si>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</si>
  <si>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</si>
  <si>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</si>
  <si>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</si>
  <si>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</si>
  <si>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</si>
  <si>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</si>
  <si>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</si>
  <si>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</si>
  <si>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</si>
  <si>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</si>
  <si>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</si>
  <si>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</si>
  <si>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</si>
  <si>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</si>
  <si>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</si>
  <si>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</si>
  <si>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</si>
  <si>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</si>
  <si>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</si>
  <si>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</si>
  <si>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</si>
  <si>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</si>
  <si>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</si>
  <si>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</si>
  <si>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</si>
  <si>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</si>
  <si>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</si>
  <si>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</si>
  <si>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</si>
  <si>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</si>
  <si>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</si>
  <si>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</si>
  <si>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</si>
  <si>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</si>
  <si>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</si>
  <si>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</si>
  <si>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</si>
  <si>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</si>
  <si>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</si>
  <si>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</si>
  <si>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</si>
  <si>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</si>
  <si>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</si>
  <si>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</si>
  <si>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</si>
  <si>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</si>
  <si>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</si>
  <si>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</si>
  <si>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</si>
  <si>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</si>
  <si>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</si>
  <si>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</si>
  <si>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</si>
  <si>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</si>
  <si>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</si>
  <si>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</si>
  <si>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</si>
  <si>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</si>
  <si>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</si>
  <si>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</si>
  <si>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</si>
  <si>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</si>
  <si>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</si>
  <si>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</si>
  <si>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</si>
  <si>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</si>
  <si>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</si>
  <si>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</si>
  <si>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</si>
  <si>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</si>
  <si>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</si>
  <si>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</si>
  <si>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</si>
  <si>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</si>
  <si>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</si>
  <si>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</si>
  <si>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</si>
  <si>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</si>
  <si>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</si>
  <si>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</si>
  <si>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</si>
  <si>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</si>
  <si>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</si>
  <si>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</si>
  <si>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</si>
  <si>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</si>
  <si>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</si>
  <si>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</si>
  <si>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</si>
  <si>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</si>
  <si>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</si>
  <si>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</si>
  <si>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</si>
  <si>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</si>
  <si>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</si>
  <si>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</si>
  <si>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</si>
  <si>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</si>
  <si>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</si>
  <si>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</si>
  <si>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</si>
  <si>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</si>
  <si>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</si>
  <si>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</si>
  <si>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</si>
  <si>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</si>
  <si>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</si>
  <si>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</si>
  <si>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</si>
  <si>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</si>
  <si>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</si>
  <si>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</si>
  <si>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</si>
  <si>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</si>
  <si>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</si>
  <si>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</si>
  <si>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</si>
  <si>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</si>
  <si>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</si>
  <si>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</si>
  <si>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</si>
  <si>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</si>
  <si>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</si>
  <si>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</si>
  <si>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</si>
  <si>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</si>
  <si>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</si>
  <si>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</si>
  <si>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</si>
  <si>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</si>
  <si>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</si>
  <si>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</si>
  <si>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</si>
  <si>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</si>
  <si>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</si>
  <si>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</si>
  <si>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</si>
  <si>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</si>
  <si>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</si>
  <si>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</si>
  <si>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</si>
  <si>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</si>
  <si>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</si>
  <si>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</si>
  <si>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</si>
  <si>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</si>
  <si>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</si>
  <si>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</si>
  <si>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</si>
  <si>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</si>
  <si>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</si>
  <si>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</si>
  <si>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</si>
  <si>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</si>
  <si>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</si>
  <si>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</si>
  <si>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</si>
  <si>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</si>
  <si>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</si>
  <si>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</si>
  <si>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</si>
  <si>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</si>
  <si>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</si>
  <si>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</si>
  <si>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</si>
  <si>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</si>
  <si>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</si>
  <si>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</si>
  <si>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</si>
  <si>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</si>
  <si>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</si>
  <si>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</si>
  <si>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</si>
  <si>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</si>
  <si>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</si>
  <si>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</si>
  <si>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</si>
  <si>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</si>
  <si>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</si>
  <si>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</si>
  <si>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</si>
  <si>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</si>
  <si>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</si>
  <si>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</si>
  <si>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</si>
  <si>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</si>
  <si>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</si>
  <si>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</si>
  <si>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</si>
  <si>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</si>
  <si>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</si>
  <si>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</si>
  <si>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</si>
  <si>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</si>
  <si>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</si>
  <si>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</si>
  <si>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</si>
  <si>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</si>
  <si>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</si>
  <si>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</si>
  <si>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</si>
  <si>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</si>
  <si>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</si>
  <si>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</si>
  <si>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</si>
  <si>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</si>
  <si>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</si>
  <si>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</si>
  <si>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</si>
  <si>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</si>
  <si>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</si>
  <si>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</si>
  <si>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</si>
  <si>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</si>
  <si>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</si>
  <si>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</si>
  <si>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</si>
  <si>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</si>
  <si>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</si>
  <si>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</si>
  <si>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</si>
  <si>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</si>
  <si>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</si>
  <si>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</si>
  <si>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</si>
  <si>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</si>
  <si>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</si>
  <si>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</si>
  <si>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</si>
  <si>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</si>
  <si>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</si>
  <si>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</si>
  <si>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</si>
  <si>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</si>
  <si>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</si>
  <si>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</si>
  <si>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</si>
  <si>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</si>
  <si>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</si>
  <si>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</si>
  <si>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</si>
  <si>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</si>
  <si>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</si>
  <si>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</si>
  <si>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</si>
  <si>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</si>
  <si>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</si>
  <si>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</si>
  <si>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</si>
  <si>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</si>
  <si>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</si>
  <si>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</si>
  <si>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</si>
  <si>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</si>
  <si>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</si>
  <si>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</si>
  <si>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</si>
  <si>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</si>
  <si>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</si>
  <si>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</si>
  <si>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</si>
  <si>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</si>
  <si>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</si>
  <si>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</si>
  <si>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</si>
  <si>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</si>
  <si>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</si>
  <si>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</si>
  <si>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</si>
  <si>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</si>
  <si>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</si>
  <si>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</si>
  <si>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</si>
  <si>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</si>
  <si>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</si>
  <si>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</si>
  <si>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</si>
  <si>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</si>
  <si>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</si>
  <si>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</si>
  <si>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</si>
  <si>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</si>
  <si>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</si>
  <si>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</si>
  <si>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</si>
  <si>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</si>
  <si>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</si>
  <si>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</si>
  <si>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</si>
  <si>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</si>
  <si>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</si>
  <si>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</si>
  <si>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</si>
  <si>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</si>
  <si>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</si>
  <si>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</si>
  <si>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</si>
  <si>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</si>
  <si>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</si>
  <si>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</si>
  <si>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</si>
  <si>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</si>
  <si>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</si>
  <si>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</si>
  <si>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</si>
  <si>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</si>
  <si>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</si>
  <si>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</si>
  <si>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</si>
  <si>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</si>
  <si>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</si>
  <si>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</si>
  <si>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</si>
  <si>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</si>
  <si>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</si>
  <si>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</si>
  <si>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</si>
  <si>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</si>
  <si>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</si>
  <si>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</si>
  <si>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</si>
  <si>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</si>
  <si>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</si>
  <si>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</si>
  <si>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</si>
  <si>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</si>
  <si>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</si>
  <si>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</si>
  <si>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</si>
  <si>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</si>
  <si>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</si>
  <si>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</si>
  <si>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</si>
  <si>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</si>
  <si>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</si>
  <si>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</si>
  <si>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</si>
  <si>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</si>
  <si>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</si>
  <si>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</si>
  <si>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</si>
  <si>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</si>
  <si>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</si>
  <si>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</si>
  <si>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</si>
  <si>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</si>
  <si>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</si>
  <si>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</si>
  <si>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</si>
  <si>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</si>
  <si>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</si>
  <si>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</si>
  <si>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</si>
  <si>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</si>
  <si>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</si>
  <si>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</si>
  <si>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</si>
  <si>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</si>
  <si>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</si>
  <si>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</si>
  <si>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</si>
  <si>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</si>
  <si>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</si>
  <si>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</si>
  <si>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</si>
  <si>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</si>
  <si>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</si>
  <si>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</si>
  <si>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</si>
  <si>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</si>
  <si>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</si>
  <si>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</si>
  <si>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</si>
  <si>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</si>
  <si>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</si>
  <si>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</si>
  <si>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</si>
  <si>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</si>
  <si>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</si>
  <si>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</si>
  <si>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</si>
  <si>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</si>
  <si>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</si>
  <si>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</si>
  <si>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</si>
  <si>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</si>
  <si>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</si>
  <si>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</si>
  <si>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</si>
  <si>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</si>
  <si>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</si>
  <si>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</si>
  <si>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</si>
  <si>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</si>
  <si>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</si>
  <si>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</si>
  <si>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</si>
  <si>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</si>
  <si>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</si>
  <si>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</si>
  <si>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</si>
  <si>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</si>
  <si>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</si>
  <si>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</si>
  <si>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</si>
  <si>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</si>
  <si>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</si>
  <si>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</si>
  <si>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</si>
  <si>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</si>
  <si>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</si>
  <si>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</si>
  <si>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</si>
  <si>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</si>
  <si>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</si>
  <si>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</si>
  <si>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</si>
  <si>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</si>
  <si>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</si>
  <si>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</si>
  <si>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</si>
  <si>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</si>
  <si>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</si>
  <si>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</si>
  <si>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</si>
  <si>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</si>
  <si>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</si>
  <si>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</si>
  <si>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</si>
  <si>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</si>
  <si>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</si>
  <si>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</si>
  <si>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</si>
  <si>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</si>
  <si>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</si>
  <si>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</si>
  <si>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</si>
  <si>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</si>
  <si>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</si>
  <si>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</si>
  <si>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</si>
  <si>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</si>
  <si>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</si>
  <si>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</si>
  <si>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</si>
  <si>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</si>
  <si>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</si>
  <si>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</si>
  <si>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</si>
  <si>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</si>
  <si>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</si>
  <si>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</si>
  <si>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</si>
  <si>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</si>
  <si>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</si>
  <si>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</si>
  <si>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</si>
  <si>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</si>
  <si>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</si>
  <si>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</si>
  <si>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</si>
  <si>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</si>
  <si>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</si>
  <si>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</si>
  <si>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</si>
  <si>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</si>
  <si>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</si>
  <si>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</si>
  <si>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</si>
  <si>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</si>
  <si>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</si>
  <si>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</si>
  <si>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</si>
  <si>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</si>
  <si>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</si>
  <si>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</si>
  <si>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</si>
  <si>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</si>
  <si>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</si>
  <si>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</si>
  <si>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</si>
  <si>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</si>
  <si>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</si>
  <si>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</si>
  <si>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</si>
  <si>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</si>
  <si>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</si>
  <si>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</si>
  <si>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</si>
  <si>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</si>
  <si>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</si>
  <si>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</si>
  <si>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</si>
  <si>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</si>
  <si>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</si>
  <si>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</si>
  <si>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</si>
  <si>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</si>
  <si>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</si>
  <si>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</si>
  <si>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</si>
  <si>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</si>
  <si>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</si>
  <si>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</si>
  <si>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</si>
  <si>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</si>
  <si>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</si>
  <si>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</si>
  <si>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</si>
  <si>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</si>
  <si>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</si>
  <si>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</si>
  <si>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</si>
  <si>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</si>
  <si>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</si>
  <si>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</si>
  <si>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</si>
  <si>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</si>
  <si>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</si>
  <si>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</si>
  <si>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</si>
  <si>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</si>
  <si>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</si>
  <si>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</si>
  <si>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</si>
  <si>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</si>
  <si>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</si>
  <si>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</si>
  <si>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</si>
  <si>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</si>
  <si>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</si>
  <si>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</si>
  <si>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</si>
  <si>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</si>
  <si>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</si>
  <si>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</si>
  <si>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</si>
  <si>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</si>
  <si>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</si>
  <si>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</si>
  <si>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</si>
  <si>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</si>
  <si>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</si>
  <si>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</si>
  <si>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</si>
  <si>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</si>
  <si>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</si>
  <si>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</si>
  <si>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</si>
  <si>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</si>
  <si>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</si>
  <si>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</si>
  <si>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</si>
  <si>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</si>
  <si>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</si>
  <si>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</si>
  <si>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</si>
  <si>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</si>
  <si>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</si>
  <si>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</si>
  <si>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</si>
  <si>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</si>
  <si>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</si>
  <si>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</si>
  <si>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</si>
  <si>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</si>
  <si>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</si>
  <si>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</si>
  <si>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</si>
  <si>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</si>
  <si>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</si>
  <si>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</si>
  <si>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</si>
  <si>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</si>
  <si>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</si>
  <si>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</si>
  <si>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</si>
  <si>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</si>
  <si>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</si>
  <si>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</si>
  <si>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</si>
  <si>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</si>
  <si>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</si>
  <si>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</si>
  <si>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</si>
  <si>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</si>
  <si>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</si>
  <si>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</si>
  <si>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</si>
  <si>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</si>
  <si>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</si>
  <si>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</si>
  <si>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</si>
  <si>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</si>
  <si>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</si>
  <si>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</si>
  <si>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</si>
  <si>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</si>
  <si>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</si>
  <si>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</si>
  <si>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</si>
  <si>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</si>
  <si>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</si>
  <si>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</si>
  <si>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</si>
  <si>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</si>
  <si>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</si>
  <si>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</si>
  <si>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</si>
  <si>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</si>
  <si>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</si>
  <si>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</si>
  <si>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</si>
  <si>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</si>
  <si>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</si>
  <si>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</si>
  <si>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</si>
  <si>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</si>
  <si>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</si>
  <si>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</si>
  <si>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</si>
  <si>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</si>
  <si>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</si>
  <si>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</si>
  <si>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</si>
  <si>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</si>
  <si>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</si>
  <si>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</si>
  <si>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</si>
  <si>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</si>
  <si>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</si>
  <si>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</si>
  <si>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</si>
  <si>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</si>
  <si>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</si>
  <si>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</si>
  <si>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</si>
  <si>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</si>
  <si>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</si>
  <si>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</si>
  <si>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</si>
  <si>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</si>
  <si>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</si>
  <si>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</si>
  <si>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</si>
  <si>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</si>
  <si>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</si>
  <si>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</si>
  <si>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</si>
  <si>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</si>
  <si>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</si>
  <si>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</si>
  <si>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</si>
  <si>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</si>
  <si>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</si>
  <si>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</si>
  <si>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</si>
  <si>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</si>
  <si>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</si>
  <si>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</si>
  <si>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</si>
  <si>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</si>
  <si>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</si>
  <si>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</si>
  <si>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</si>
  <si>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</si>
  <si>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</si>
  <si>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</si>
  <si>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</si>
  <si>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</si>
  <si>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</si>
  <si>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</si>
  <si>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</si>
  <si>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</si>
  <si>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</si>
  <si>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</si>
  <si>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</si>
  <si>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</si>
  <si>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</si>
  <si>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</si>
  <si>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</si>
  <si>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</si>
  <si>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</si>
  <si>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</si>
  <si>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</si>
  <si>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</si>
  <si>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</si>
  <si>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</si>
  <si>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</si>
  <si>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</si>
  <si>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</si>
  <si>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</si>
  <si>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</si>
  <si>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</si>
  <si>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</si>
  <si>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</si>
  <si>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</si>
  <si>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</si>
  <si>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</si>
  <si>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</si>
  <si>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</si>
  <si>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</si>
  <si>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</si>
  <si>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</si>
  <si>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</si>
  <si>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</si>
  <si>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</si>
  <si>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</si>
  <si>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</si>
  <si>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</si>
  <si>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</si>
  <si>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</si>
  <si>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</si>
  <si>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</si>
  <si>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</si>
  <si>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</si>
  <si>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</si>
  <si>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</si>
  <si>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</si>
  <si>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</si>
  <si>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</si>
  <si>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</si>
  <si>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</si>
  <si>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</si>
  <si>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</si>
  <si>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</si>
  <si>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</si>
  <si>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</si>
  <si>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</si>
  <si>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</si>
  <si>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</si>
  <si>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</si>
  <si>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</si>
  <si>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</si>
  <si>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</si>
  <si>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</si>
  <si>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</si>
  <si>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</si>
  <si>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</si>
  <si>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</si>
  <si>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</si>
  <si>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</si>
  <si>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</si>
  <si>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</si>
  <si>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</si>
  <si>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</si>
  <si>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</si>
  <si>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</si>
  <si>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</si>
  <si>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</si>
  <si>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</si>
  <si>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</si>
  <si>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</si>
  <si>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</si>
  <si>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</si>
  <si>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</si>
  <si>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</si>
  <si>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</si>
  <si>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</si>
  <si>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</si>
  <si>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</si>
  <si>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</si>
  <si>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</si>
  <si>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</si>
  <si>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</si>
  <si>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</si>
  <si>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</si>
  <si>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</si>
  <si>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</si>
  <si>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</si>
  <si>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</si>
  <si>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</si>
  <si>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</si>
  <si>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</si>
  <si>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</si>
  <si>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</si>
  <si>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</si>
  <si>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</si>
  <si>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</si>
  <si>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</si>
  <si>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</si>
  <si>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</si>
  <si>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</si>
  <si>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</si>
  <si>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</si>
  <si>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</si>
  <si>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</si>
  <si>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</si>
  <si>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</si>
  <si>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</si>
  <si>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</si>
  <si>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</si>
  <si>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</si>
  <si>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</si>
  <si>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</si>
  <si>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</si>
  <si>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</si>
  <si>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</si>
  <si>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</si>
  <si>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</si>
  <si>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</si>
  <si>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</si>
  <si>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</si>
  <si>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</si>
  <si>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</si>
  <si>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</si>
  <si>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</si>
  <si>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</si>
  <si>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</si>
  <si>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</si>
  <si>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</si>
  <si>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</si>
  <si>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</si>
  <si>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</si>
  <si>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</si>
  <si>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</si>
  <si>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</si>
  <si>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</si>
  <si>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</si>
  <si>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</si>
  <si>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</si>
  <si>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</si>
  <si>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</si>
  <si>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</si>
  <si>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</si>
  <si>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</si>
  <si>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</si>
  <si>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</si>
  <si>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</si>
  <si>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</si>
  <si>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</si>
  <si>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</si>
  <si>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</si>
  <si>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</si>
  <si>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</si>
  <si>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</si>
  <si>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</si>
  <si>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</si>
  <si>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</si>
  <si>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</si>
  <si>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</si>
  <si>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</si>
  <si>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</si>
  <si>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</si>
  <si>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</si>
  <si>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</si>
  <si>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</si>
  <si>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</si>
  <si>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</si>
  <si>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</si>
  <si>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</si>
  <si>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</si>
  <si>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</si>
  <si>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</si>
  <si>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</si>
  <si>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</si>
  <si>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</si>
  <si>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</si>
  <si>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</si>
  <si>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</si>
  <si>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</si>
  <si>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</si>
  <si>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</si>
  <si>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</si>
  <si>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</si>
  <si>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</si>
  <si>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</si>
  <si>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</si>
  <si>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</si>
  <si>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</si>
  <si>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</si>
  <si>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</si>
  <si>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</si>
  <si>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</si>
  <si>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</si>
  <si>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</si>
  <si>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</si>
  <si>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</si>
  <si>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</si>
  <si>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</si>
  <si>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</si>
  <si>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</si>
  <si>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</si>
  <si>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</si>
  <si>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</si>
  <si>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</si>
  <si>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</si>
  <si>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</si>
  <si>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</si>
  <si>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</si>
  <si>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</si>
  <si>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</si>
  <si>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</si>
  <si>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</si>
  <si>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</si>
  <si>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</si>
  <si>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</si>
  <si>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</si>
  <si>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</si>
  <si>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</si>
  <si>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</si>
  <si>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</si>
  <si>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</si>
  <si>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</si>
  <si>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</si>
  <si>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</si>
  <si>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</si>
  <si>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</si>
  <si>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</si>
  <si>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</si>
  <si>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</si>
  <si>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</si>
  <si>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</si>
  <si>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</si>
  <si>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</si>
  <si>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</si>
  <si>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</si>
  <si>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</si>
  <si>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</si>
  <si>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</si>
  <si>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</si>
  <si>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</si>
  <si>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</si>
  <si>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</si>
  <si>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</si>
  <si>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</si>
  <si>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</si>
  <si>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</si>
  <si>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</si>
  <si>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</si>
  <si>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</si>
  <si>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</si>
  <si>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</si>
  <si>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</si>
  <si>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</si>
  <si>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</si>
  <si>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</si>
  <si>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</si>
  <si>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</si>
  <si>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</si>
  <si>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</si>
  <si>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</si>
  <si>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</si>
  <si>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</si>
  <si>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</si>
  <si>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</si>
  <si>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</si>
  <si>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</si>
  <si>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</si>
  <si>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</si>
  <si>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</si>
  <si>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</si>
  <si>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</si>
  <si>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</si>
  <si>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</si>
  <si>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</si>
  <si>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</si>
  <si>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</si>
  <si>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</si>
  <si>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</si>
  <si>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</si>
  <si>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</si>
  <si>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</si>
  <si>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</si>
  <si>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</si>
  <si>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</si>
  <si>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</si>
  <si>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</si>
  <si>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</si>
  <si>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</si>
  <si>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</si>
  <si>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</si>
  <si>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</si>
  <si>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</si>
  <si>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</si>
  <si>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</si>
  <si>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</si>
  <si>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</si>
  <si>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</si>
  <si>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</si>
  <si>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</si>
  <si>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</si>
  <si>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</si>
  <si>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</si>
  <si>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</si>
  <si>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</si>
  <si>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</si>
  <si>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</si>
  <si>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</si>
  <si>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</si>
  <si>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</si>
  <si>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</si>
  <si>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</si>
  <si>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</si>
  <si>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</si>
  <si>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</si>
  <si>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</si>
  <si>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</si>
  <si>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</si>
  <si>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</si>
  <si>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</si>
  <si>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</si>
  <si>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</si>
  <si>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</si>
  <si>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</si>
  <si>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</si>
  <si>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</si>
  <si>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</si>
  <si>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</si>
  <si>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</si>
  <si>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</si>
  <si>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</si>
  <si>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</si>
  <si>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</si>
  <si>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</si>
  <si>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</si>
  <si>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</si>
  <si>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</si>
  <si>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</si>
  <si>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</si>
  <si>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</si>
  <si>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</si>
  <si>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</si>
  <si>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</si>
  <si>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</si>
  <si>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</si>
  <si>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</si>
  <si>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</si>
  <si>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</si>
  <si>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</si>
  <si>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</si>
  <si>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</si>
  <si>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</si>
  <si>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</si>
  <si>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</si>
  <si>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</si>
  <si>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</si>
  <si>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</si>
  <si>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</si>
  <si>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</si>
  <si>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</si>
  <si>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</si>
  <si>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</si>
  <si>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</si>
  <si>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</si>
  <si>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</si>
  <si>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</si>
  <si>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</si>
  <si>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</si>
  <si>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</si>
  <si>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</si>
  <si>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</si>
  <si>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</si>
  <si>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</si>
  <si>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</si>
  <si>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</si>
  <si>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</si>
  <si>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</si>
  <si>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</si>
  <si>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</si>
  <si>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</si>
  <si>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</si>
  <si>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</si>
  <si>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</si>
  <si>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</si>
  <si>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</si>
  <si>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</si>
  <si>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</si>
  <si>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</si>
  <si>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</si>
  <si>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</si>
  <si>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</si>
  <si>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</si>
  <si>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</si>
  <si>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</si>
  <si>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</si>
  <si>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</si>
  <si>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</si>
  <si>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</si>
  <si>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</si>
  <si>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</si>
  <si>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</si>
  <si>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</si>
  <si>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</si>
  <si>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</si>
  <si>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</si>
  <si>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</si>
  <si>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</si>
  <si>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</si>
  <si>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</si>
  <si>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</si>
  <si>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</si>
  <si>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</si>
  <si>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</si>
  <si>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</si>
  <si>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</si>
  <si>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</si>
  <si>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</si>
  <si>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</si>
  <si>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</si>
  <si>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</si>
  <si>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</si>
  <si>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</si>
  <si>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</si>
  <si>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</si>
  <si>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</si>
  <si>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</si>
  <si>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</si>
  <si>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</si>
  <si>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</si>
  <si>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</si>
  <si>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</si>
  <si>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</si>
  <si>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</si>
  <si>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</si>
  <si>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</si>
  <si>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</si>
  <si>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</si>
  <si>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</si>
  <si>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</si>
  <si>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</si>
  <si>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</si>
  <si>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</si>
  <si>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</si>
  <si>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</si>
  <si>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</si>
  <si>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</si>
  <si>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</si>
  <si>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</si>
  <si>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</si>
  <si>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</si>
  <si>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</si>
  <si>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</si>
  <si>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</si>
  <si>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</si>
  <si>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</si>
  <si>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</si>
  <si>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</si>
  <si>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</si>
  <si>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</si>
  <si>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</si>
  <si>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</si>
  <si>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</si>
  <si>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</si>
  <si>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</si>
  <si>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</si>
  <si>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</si>
  <si>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</si>
  <si>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</si>
  <si>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</si>
  <si>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</si>
  <si>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</si>
  <si>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</si>
  <si>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</si>
  <si>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</si>
  <si>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</si>
  <si>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</si>
  <si>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</si>
  <si>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</si>
  <si>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</si>
  <si>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</si>
  <si>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</si>
  <si>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</si>
  <si>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</si>
  <si>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</si>
  <si>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</si>
  <si>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</si>
  <si>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</si>
  <si>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</si>
  <si>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</si>
  <si>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</si>
  <si>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</si>
  <si>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</si>
  <si>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</si>
  <si>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</si>
  <si>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</si>
  <si>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</si>
  <si>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</si>
  <si>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</si>
  <si>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</si>
  <si>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</si>
  <si>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</si>
  <si>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</si>
  <si>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</si>
  <si>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</si>
  <si>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</si>
  <si>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</si>
  <si>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</si>
  <si>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</si>
  <si>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</si>
  <si>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</si>
  <si>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</si>
  <si>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</si>
  <si>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</si>
  <si>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</si>
  <si>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</si>
  <si>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</si>
  <si>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</si>
  <si>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</si>
  <si>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</si>
  <si>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</si>
  <si>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</si>
  <si>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</si>
  <si>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</si>
  <si>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</si>
  <si>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</si>
  <si>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</si>
  <si>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</si>
  <si>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</si>
  <si>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</si>
  <si>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</si>
  <si>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</si>
  <si>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</si>
  <si>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</si>
  <si>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</si>
  <si>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</si>
  <si>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</si>
  <si>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</si>
  <si>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</si>
  <si>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</si>
  <si>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</si>
  <si>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</si>
  <si>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</si>
  <si>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</si>
  <si>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</si>
  <si>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</si>
  <si>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</si>
  <si>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</si>
  <si>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</si>
  <si>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</si>
  <si>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</si>
  <si>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</si>
  <si>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</si>
  <si>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</si>
  <si>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</si>
  <si>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</si>
  <si>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</si>
  <si>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</si>
  <si>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</si>
  <si>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</si>
  <si>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</si>
  <si>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</si>
  <si>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</si>
  <si>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</si>
  <si>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</si>
  <si>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</si>
  <si>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</si>
  <si>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</si>
  <si>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</si>
  <si>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</si>
  <si>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</si>
  <si>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</si>
  <si>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</si>
  <si>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</si>
  <si>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</si>
  <si>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</si>
  <si>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</si>
  <si>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</si>
  <si>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</si>
  <si>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</si>
  <si>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</si>
  <si>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</si>
  <si>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</si>
  <si>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</si>
  <si>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</si>
  <si>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</si>
  <si>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</si>
  <si>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</si>
  <si>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</si>
  <si>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</si>
  <si>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</si>
  <si>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</si>
  <si>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</si>
  <si>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</si>
  <si>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</si>
  <si>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</si>
  <si>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</si>
  <si>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</si>
  <si>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</si>
  <si>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</si>
  <si>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</si>
  <si>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</si>
  <si>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</si>
  <si>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</si>
  <si>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</si>
  <si>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</si>
  <si>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</si>
  <si>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</si>
  <si>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</si>
  <si>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</si>
  <si>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</si>
  <si>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</si>
  <si>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</si>
  <si>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</si>
  <si>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</si>
  <si>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</si>
  <si>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</si>
  <si>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</si>
  <si>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</si>
  <si>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</si>
  <si>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</si>
  <si>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</si>
  <si>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</si>
  <si>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</si>
  <si>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</si>
  <si>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</si>
  <si>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</si>
  <si>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</si>
  <si>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</si>
  <si>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</si>
  <si>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</si>
  <si>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</si>
  <si>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</si>
  <si>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</si>
  <si>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</si>
  <si>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</si>
  <si>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</si>
  <si>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</si>
  <si>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</si>
  <si>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</si>
  <si>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</si>
  <si>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</si>
  <si>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</si>
  <si>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</si>
  <si>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</si>
  <si>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</si>
  <si>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</si>
  <si>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</si>
  <si>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</si>
  <si>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</si>
  <si>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</si>
  <si>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</si>
  <si>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</si>
  <si>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</si>
  <si>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</si>
  <si>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</si>
  <si>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</si>
  <si>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</si>
  <si>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</si>
  <si>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</si>
  <si>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</si>
  <si>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</si>
  <si>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</si>
  <si>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</si>
  <si>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</si>
  <si>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</si>
  <si>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</si>
  <si>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</si>
  <si>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</si>
  <si>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</si>
  <si>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</si>
  <si>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</si>
  <si>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</si>
  <si>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</si>
  <si>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</si>
  <si>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</si>
  <si>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</si>
  <si>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</si>
  <si>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</si>
  <si>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</si>
  <si>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</si>
  <si>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</si>
  <si>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</si>
  <si>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</si>
  <si>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</si>
  <si>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</si>
  <si>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</si>
  <si>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</si>
  <si>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</si>
  <si>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</si>
  <si>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</si>
  <si>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</si>
  <si>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</si>
  <si>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</si>
  <si>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</si>
  <si>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</si>
  <si>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</si>
  <si>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</si>
  <si>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</si>
  <si>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</si>
  <si>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</si>
  <si>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</si>
  <si>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</si>
  <si>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</si>
  <si>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</si>
  <si>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</si>
  <si>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</si>
  <si>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</si>
  <si>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</si>
  <si>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</si>
  <si>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</si>
  <si>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</si>
  <si>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</si>
  <si>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</si>
  <si>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</si>
  <si>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</si>
  <si>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</si>
  <si>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</si>
  <si>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</si>
  <si>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</si>
  <si>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</si>
  <si>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</si>
  <si>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</si>
  <si>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</si>
  <si>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</si>
  <si>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</si>
  <si>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</si>
  <si>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</si>
  <si>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</si>
  <si>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</si>
  <si>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</si>
  <si>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</si>
  <si>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</si>
  <si>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</si>
  <si>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</si>
  <si>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</si>
  <si>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</si>
  <si>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</si>
  <si>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</si>
  <si>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</si>
  <si>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</si>
  <si>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</si>
  <si>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</si>
  <si>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</si>
  <si>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</si>
  <si>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</si>
  <si>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</si>
  <si>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</si>
  <si>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</si>
  <si>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</si>
  <si>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</si>
  <si>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</si>
  <si>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</si>
  <si>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</si>
  <si>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</si>
  <si>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</si>
  <si>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</si>
  <si>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</si>
  <si>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</si>
  <si>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</si>
  <si>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</si>
  <si>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</si>
  <si>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</si>
  <si>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</si>
  <si>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</si>
  <si>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</si>
  <si>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</si>
  <si>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</si>
  <si>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</si>
  <si>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</si>
  <si>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</si>
  <si>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</si>
  <si>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</si>
  <si>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</si>
  <si>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</si>
  <si>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</si>
  <si>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</si>
  <si>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</si>
  <si>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</si>
  <si>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</si>
  <si>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</si>
  <si>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</si>
  <si>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</si>
  <si>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</si>
  <si>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</si>
  <si>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</si>
  <si>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</si>
  <si>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</si>
  <si>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</si>
  <si>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</si>
  <si>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</si>
  <si>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</si>
  <si>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</si>
  <si>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</si>
  <si>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</si>
  <si>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</si>
  <si>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</si>
  <si>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</si>
  <si>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</si>
  <si>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</si>
  <si>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</si>
  <si>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</si>
  <si>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</si>
  <si>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</si>
  <si>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</si>
  <si>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</si>
  <si>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</si>
  <si>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</si>
  <si>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</si>
  <si>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</si>
  <si>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</si>
  <si>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</si>
  <si>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</si>
  <si>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</si>
  <si>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</si>
  <si>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</si>
  <si>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</si>
  <si>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</si>
  <si>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</si>
  <si>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</si>
  <si>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</si>
  <si>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</si>
  <si>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</si>
  <si>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</si>
  <si>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</si>
  <si>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</si>
  <si>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</si>
  <si>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</si>
  <si>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</si>
  <si>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</si>
  <si>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</si>
  <si>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</si>
  <si>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</si>
  <si>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</si>
  <si>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</si>
  <si>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</si>
  <si>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</si>
  <si>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</si>
  <si>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</si>
  <si>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</si>
  <si>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</si>
  <si>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</si>
  <si>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</si>
  <si>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</si>
  <si>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</si>
  <si>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</si>
  <si>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</si>
  <si>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</si>
  <si>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</si>
  <si>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</si>
  <si>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</si>
  <si>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</si>
  <si>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</si>
  <si>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</si>
  <si>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</si>
  <si>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</si>
  <si>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</si>
  <si>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</si>
  <si>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</si>
  <si>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</si>
  <si>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</si>
  <si>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</si>
  <si>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</si>
  <si>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</si>
  <si>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</si>
  <si>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</si>
  <si>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</si>
  <si>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</si>
  <si>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</si>
  <si>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</si>
  <si>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</si>
  <si>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</si>
  <si>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</si>
  <si>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</si>
  <si>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</si>
  <si>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</si>
  <si>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</si>
  <si>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</si>
  <si>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</si>
  <si>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</si>
  <si>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</si>
  <si>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</si>
  <si>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</si>
  <si>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</si>
  <si>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</si>
  <si>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</si>
  <si>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</si>
  <si>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</si>
  <si>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</si>
  <si>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</si>
  <si>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</si>
  <si>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</si>
  <si>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</si>
  <si>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</si>
  <si>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</si>
  <si>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</si>
  <si>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</si>
  <si>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</si>
  <si>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</si>
  <si>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</si>
  <si>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</si>
  <si>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</si>
  <si>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</si>
  <si>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</si>
  <si>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</si>
  <si>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</si>
  <si>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</si>
  <si>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</si>
  <si>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</si>
  <si>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</si>
  <si>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</si>
  <si>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</si>
  <si>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</si>
  <si>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</si>
  <si>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</si>
  <si>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</si>
  <si>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</si>
  <si>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</si>
  <si>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</si>
  <si>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</si>
  <si>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</si>
  <si>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</si>
  <si>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</si>
  <si>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</si>
  <si>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</si>
  <si>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</si>
  <si>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</si>
  <si>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</si>
  <si>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</si>
  <si>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</si>
  <si>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</si>
  <si>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</si>
  <si>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</si>
  <si>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</si>
  <si>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</si>
  <si>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</si>
  <si>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</si>
  <si>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</si>
  <si>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</si>
  <si>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</si>
  <si>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</si>
  <si>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</si>
  <si>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</si>
  <si>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</si>
  <si>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</si>
  <si>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</si>
  <si>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</si>
  <si>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</si>
  <si>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</si>
  <si>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</si>
  <si>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</si>
  <si>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</si>
  <si>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</si>
  <si>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</si>
  <si>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</si>
  <si>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</si>
  <si>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</si>
  <si>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</si>
  <si>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</si>
  <si>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</si>
  <si>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</si>
  <si>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</si>
  <si>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</si>
  <si>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</si>
  <si>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</si>
  <si>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</si>
  <si>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</si>
  <si>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</si>
  <si>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</si>
  <si>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</si>
  <si>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</si>
  <si>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</si>
  <si>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</si>
  <si>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</si>
  <si>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</si>
  <si>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</si>
  <si>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</si>
  <si>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</si>
  <si>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</si>
  <si>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</si>
  <si>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</si>
  <si>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</si>
  <si>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</si>
  <si>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</si>
  <si>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</si>
  <si>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</si>
  <si>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</si>
  <si>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</si>
  <si>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</si>
  <si>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</si>
  <si>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</si>
  <si>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</si>
  <si>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</si>
  <si>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</si>
  <si>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</si>
  <si>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</si>
  <si>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</si>
  <si>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</si>
  <si>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</si>
  <si>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</si>
  <si>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</si>
  <si>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</si>
  <si>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</si>
  <si>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</si>
  <si>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</si>
  <si>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</si>
  <si>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</si>
  <si>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</si>
  <si>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</si>
  <si>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</si>
  <si>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</si>
  <si>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</si>
  <si>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</si>
  <si>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</si>
  <si>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</si>
  <si>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</si>
  <si>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</si>
  <si>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</si>
  <si>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</si>
  <si>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</si>
  <si>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</si>
  <si>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</si>
  <si>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</si>
  <si>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</si>
  <si>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</si>
  <si>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</si>
  <si>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</si>
  <si>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</si>
  <si>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</si>
  <si>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</si>
  <si>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</si>
  <si>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</si>
  <si>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</si>
  <si>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</si>
  <si>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</si>
  <si>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</si>
  <si>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</si>
  <si>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</si>
  <si>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</si>
  <si>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</si>
  <si>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</si>
  <si>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</si>
  <si>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</si>
  <si>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</si>
  <si>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</si>
  <si>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</si>
  <si>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</si>
  <si>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</si>
  <si>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</si>
  <si>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</si>
  <si>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</si>
  <si>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</si>
  <si>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</si>
  <si>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</si>
  <si>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</si>
  <si>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</si>
  <si>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</si>
  <si>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</si>
  <si>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</si>
  <si>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</si>
  <si>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</si>
  <si>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</si>
  <si>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</si>
  <si>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</si>
  <si>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</si>
  <si>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</si>
  <si>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</si>
  <si>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</si>
  <si>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</si>
  <si>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</si>
  <si>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</si>
  <si>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</si>
  <si>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</si>
  <si>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</si>
  <si>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</si>
  <si>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</si>
  <si>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</si>
  <si>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</si>
  <si>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</si>
  <si>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</si>
  <si>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</si>
  <si>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</si>
  <si>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</si>
  <si>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</si>
  <si>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</si>
  <si>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</si>
  <si>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</si>
  <si>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</si>
  <si>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</si>
  <si>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</si>
  <si>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</si>
  <si>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</si>
  <si>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</si>
  <si>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</si>
  <si>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</si>
  <si>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</si>
  <si>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</si>
  <si>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</si>
  <si>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</si>
  <si>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</si>
  <si>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</si>
  <si>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</si>
  <si>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</si>
  <si>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</si>
  <si>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</si>
  <si>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</si>
  <si>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</si>
  <si>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</si>
  <si>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</si>
  <si>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</si>
  <si>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</si>
  <si>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</si>
  <si>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</si>
  <si>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</si>
  <si>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</si>
  <si>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</si>
  <si>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</si>
  <si>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</si>
  <si>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</si>
  <si>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</si>
  <si>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</si>
  <si>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</si>
  <si>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</si>
  <si>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</si>
  <si>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</si>
  <si>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</si>
  <si>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</si>
  <si>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</si>
  <si>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</si>
  <si>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</si>
  <si>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</si>
  <si>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</si>
  <si>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</si>
  <si>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</si>
  <si>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</si>
  <si>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</si>
  <si>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</si>
  <si>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</si>
  <si>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</si>
  <si>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</si>
  <si>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</si>
  <si>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</si>
  <si>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</si>
  <si>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</si>
  <si>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</si>
  <si>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</si>
  <si>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</si>
  <si>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</si>
  <si>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</si>
  <si>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</si>
  <si>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</si>
  <si>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</si>
  <si>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</si>
  <si>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</si>
  <si>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</si>
  <si>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</si>
  <si>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</si>
  <si>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</si>
  <si>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</si>
  <si>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</si>
  <si>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</si>
  <si>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</si>
  <si>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</si>
  <si>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</si>
  <si>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</si>
  <si>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</si>
  <si>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</si>
  <si>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</si>
  <si>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</si>
  <si>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</si>
  <si>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</si>
  <si>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</si>
  <si>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</si>
  <si>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</si>
  <si>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</si>
  <si>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</si>
  <si>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</si>
  <si>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</si>
  <si>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</si>
  <si>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</si>
  <si>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</si>
  <si>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</si>
  <si>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</si>
  <si>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</si>
  <si>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</si>
  <si>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</si>
  <si>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</si>
  <si>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</si>
  <si>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</si>
  <si>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</si>
  <si>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</si>
  <si>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</si>
  <si>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</si>
  <si>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</si>
  <si>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</si>
  <si>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</si>
  <si>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</si>
  <si>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</si>
  <si>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</si>
  <si>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</si>
  <si>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</si>
  <si>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</si>
  <si>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</si>
  <si>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</si>
  <si>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</si>
  <si>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</si>
  <si>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</si>
  <si>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</si>
  <si>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</si>
  <si>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</si>
  <si>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</si>
  <si>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</si>
  <si>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</si>
  <si>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</si>
  <si>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</si>
  <si>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</si>
  <si>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</si>
  <si>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</si>
  <si>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</si>
  <si>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</si>
  <si>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</si>
  <si>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</si>
  <si>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</si>
  <si>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</si>
  <si>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</si>
  <si>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</si>
  <si>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</si>
  <si>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</si>
  <si>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</si>
  <si>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</si>
  <si>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</si>
  <si>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</si>
  <si>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</si>
  <si>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</si>
  <si>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</si>
  <si>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</si>
  <si>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</si>
  <si>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</si>
  <si>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</si>
  <si>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</si>
  <si>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</si>
  <si>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</si>
  <si>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</si>
  <si>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</si>
  <si>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</si>
  <si>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</si>
  <si>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</si>
  <si>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</si>
  <si>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</si>
  <si>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</si>
  <si>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</si>
  <si>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</si>
  <si>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</si>
  <si>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</si>
  <si>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</si>
  <si>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</si>
  <si>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</si>
  <si>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</si>
  <si>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</si>
  <si>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</si>
  <si>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</si>
  <si>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</si>
  <si>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</si>
  <si>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</si>
  <si>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</si>
  <si>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</si>
  <si>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</si>
  <si>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</si>
  <si>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</si>
  <si>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</si>
  <si>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</si>
  <si>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</si>
  <si>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</si>
  <si>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</si>
  <si>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</si>
  <si>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</si>
  <si>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</si>
  <si>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</si>
  <si>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</si>
  <si>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</si>
  <si>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</si>
  <si>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</si>
  <si>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</si>
  <si>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</si>
  <si>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</si>
  <si>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</si>
  <si>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</si>
  <si>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</si>
  <si>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</si>
  <si>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</si>
  <si>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</si>
  <si>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</si>
  <si>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</si>
  <si>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</si>
  <si>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</si>
  <si>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</si>
  <si>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</si>
  <si>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</si>
  <si>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</si>
  <si>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</si>
  <si>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</si>
  <si>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</si>
  <si>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</si>
  <si>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</si>
  <si>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</si>
  <si>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</si>
  <si>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</si>
  <si>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</si>
  <si>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</si>
  <si>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</si>
  <si>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</si>
  <si>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</si>
  <si>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</si>
  <si>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</si>
  <si>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</si>
  <si>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</si>
  <si>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</si>
  <si>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</si>
  <si>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</si>
  <si>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</si>
  <si>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</si>
  <si>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</si>
  <si>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</si>
  <si>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</si>
  <si>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</si>
  <si>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</si>
  <si>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</si>
  <si>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</si>
  <si>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</si>
  <si>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</si>
  <si>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</si>
  <si>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</si>
  <si>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</si>
  <si>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</si>
  <si>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</si>
  <si>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</si>
  <si>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</si>
  <si>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</si>
  <si>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</si>
  <si>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</si>
  <si>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</si>
  <si>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</si>
  <si>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</si>
  <si>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</si>
  <si>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</si>
  <si>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</si>
  <si>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</si>
  <si>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</si>
  <si>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</si>
  <si>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</si>
  <si>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</si>
  <si>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</si>
  <si>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</si>
  <si>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</si>
  <si>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</si>
  <si>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</si>
  <si>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</si>
  <si>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</si>
  <si>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</si>
  <si>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</si>
  <si>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</si>
  <si>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</si>
  <si>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</si>
  <si>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</si>
  <si>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</si>
  <si>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</si>
  <si>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</si>
  <si>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</si>
  <si>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</si>
  <si>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</si>
  <si>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</si>
  <si>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</si>
  <si>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</si>
  <si>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</si>
  <si>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</si>
  <si>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</si>
  <si>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</si>
  <si>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</si>
  <si>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</si>
  <si>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</si>
  <si>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</si>
  <si>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</si>
  <si>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</si>
  <si>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</si>
  <si>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</si>
  <si>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</si>
  <si>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</si>
  <si>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</si>
  <si>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</si>
  <si>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</si>
  <si>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</si>
  <si>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</si>
  <si>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</si>
  <si>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</si>
  <si>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</si>
  <si>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</si>
  <si>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</si>
  <si>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</si>
  <si>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</si>
  <si>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</si>
  <si>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</si>
  <si>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</si>
  <si>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</si>
  <si>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</si>
  <si>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</si>
  <si>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</si>
  <si>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</si>
  <si>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</si>
  <si>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</si>
  <si>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</si>
  <si>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</si>
  <si>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</si>
  <si>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</si>
  <si>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</si>
  <si>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</si>
  <si>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</si>
  <si>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</si>
  <si>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</si>
  <si>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</si>
  <si>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</si>
  <si>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</si>
  <si>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</si>
  <si>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</si>
  <si>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</si>
  <si>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</si>
  <si>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</si>
  <si>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</si>
  <si>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</si>
  <si>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</si>
  <si>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</si>
  <si>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</si>
  <si>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</si>
  <si>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</si>
  <si>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</si>
  <si>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</si>
  <si>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</si>
  <si>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</si>
  <si>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</si>
  <si>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</si>
  <si>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</si>
  <si>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</si>
  <si>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</si>
  <si>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</si>
  <si>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</si>
  <si>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</si>
  <si>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</si>
  <si>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</si>
  <si>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</si>
  <si>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</si>
  <si>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</si>
  <si>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</si>
  <si>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</si>
  <si>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</si>
  <si>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</si>
  <si>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</si>
  <si>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</si>
  <si>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</si>
  <si>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</si>
  <si>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</si>
  <si>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</si>
  <si>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</si>
  <si>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</si>
  <si>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</si>
  <si>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</si>
  <si>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</si>
  <si>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</si>
  <si>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</si>
  <si>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</si>
  <si>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</si>
  <si>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</si>
  <si>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</si>
  <si>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</si>
  <si>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</si>
  <si>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</si>
  <si>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</si>
  <si>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</si>
  <si>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</si>
  <si>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</si>
  <si>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</si>
  <si>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</si>
  <si>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</si>
  <si>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</si>
  <si>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</si>
  <si>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</si>
  <si>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</si>
  <si>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</si>
  <si>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</si>
  <si>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</si>
  <si>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</si>
  <si>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</si>
  <si>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</si>
  <si>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</si>
  <si>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</si>
  <si>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</si>
  <si>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</si>
  <si>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</si>
  <si>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</si>
  <si>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</si>
  <si>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</si>
  <si>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</si>
  <si>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</si>
  <si>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</si>
  <si>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</si>
  <si>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</si>
  <si>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</si>
  <si>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</si>
  <si>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</si>
  <si>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</si>
  <si>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</si>
  <si>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</si>
  <si>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</si>
  <si>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</si>
  <si>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</si>
  <si>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</si>
  <si>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</si>
  <si>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</si>
  <si>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</si>
  <si>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</si>
  <si>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</si>
  <si>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</si>
  <si>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</si>
  <si>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</si>
  <si>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</si>
  <si>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</si>
  <si>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</si>
  <si>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</si>
  <si>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</si>
  <si>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</si>
  <si>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</si>
  <si>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</si>
  <si>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</si>
  <si>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</si>
  <si>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</si>
  <si>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</si>
  <si>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</si>
  <si>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</si>
  <si>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</si>
  <si>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</si>
  <si>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</si>
  <si>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</si>
  <si>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</si>
  <si>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</si>
  <si>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</si>
  <si>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</si>
  <si>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</si>
  <si>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</si>
  <si>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</si>
  <si>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</si>
  <si>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</si>
  <si>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</si>
  <si>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</si>
  <si>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</si>
  <si>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</si>
  <si>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</si>
  <si>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</si>
  <si>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</si>
  <si>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</si>
  <si>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</si>
  <si>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</si>
  <si>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</si>
  <si>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</si>
  <si>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</si>
  <si>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</si>
  <si>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</si>
  <si>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</si>
  <si>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</si>
  <si>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</si>
  <si>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</si>
  <si>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</si>
  <si>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</si>
  <si>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</si>
  <si>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</si>
  <si>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</si>
  <si>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</si>
  <si>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</si>
  <si>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</si>
  <si>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</si>
  <si>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</si>
  <si>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</si>
  <si>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</si>
  <si>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</si>
  <si>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</si>
  <si>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</si>
  <si>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</si>
  <si>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</si>
  <si>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</si>
  <si>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</si>
  <si>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</si>
  <si>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</si>
  <si>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</si>
  <si>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</si>
  <si>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</si>
  <si>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</si>
  <si>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</si>
  <si>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</si>
  <si>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</si>
  <si>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</si>
  <si>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</si>
  <si>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</si>
  <si>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</si>
  <si>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</si>
  <si>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</si>
  <si>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</si>
  <si>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</si>
  <si>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</si>
  <si>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</si>
  <si>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</si>
  <si>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</si>
  <si>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</si>
  <si>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</si>
  <si>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</si>
  <si>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</si>
  <si>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</si>
  <si>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</si>
  <si>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</si>
  <si>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</si>
  <si>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</si>
  <si>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</si>
  <si>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</si>
  <si>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</si>
  <si>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</si>
  <si>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</si>
  <si>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</si>
  <si>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</si>
  <si>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</si>
  <si>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</si>
  <si>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</si>
  <si>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</si>
  <si>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</si>
  <si>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</si>
  <si>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</si>
  <si>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</si>
  <si>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</si>
  <si>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</si>
  <si>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</si>
  <si>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</si>
  <si>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</si>
  <si>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</si>
  <si>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</si>
  <si>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</si>
  <si>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</si>
  <si>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</si>
  <si>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</si>
  <si>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</si>
  <si>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</si>
  <si>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</si>
  <si>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</si>
  <si>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</si>
  <si>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</si>
  <si>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</si>
  <si>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</si>
  <si>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</si>
  <si>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</si>
  <si>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</si>
  <si>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</si>
  <si>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</si>
  <si>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</si>
  <si>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</si>
  <si>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</si>
  <si>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</si>
  <si>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</si>
  <si>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</si>
  <si>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</si>
  <si>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</si>
  <si>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</si>
  <si>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</si>
  <si>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</si>
  <si>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</si>
  <si>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</si>
  <si>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</si>
  <si>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</si>
  <si>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</si>
  <si>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</si>
  <si>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</si>
  <si>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</si>
  <si>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</si>
  <si>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</si>
  <si>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</si>
  <si>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</si>
  <si>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</si>
  <si>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</si>
  <si>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</si>
  <si>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</si>
  <si>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</si>
  <si>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</si>
  <si>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</si>
  <si>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</si>
  <si>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</si>
  <si>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</si>
  <si>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</si>
  <si>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</si>
  <si>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</si>
  <si>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</si>
  <si>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</si>
  <si>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</si>
  <si>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</si>
  <si>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</si>
  <si>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</si>
  <si>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</si>
  <si>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</si>
  <si>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</si>
  <si>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</si>
  <si>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</si>
  <si>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</si>
  <si>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</si>
  <si>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</si>
  <si>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</si>
  <si>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</si>
  <si>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</si>
  <si>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</si>
  <si>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</si>
  <si>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</si>
  <si>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</si>
  <si>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</si>
  <si>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</si>
  <si>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</si>
  <si>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</si>
  <si>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</si>
  <si>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</si>
  <si>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</si>
  <si>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</si>
  <si>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</si>
  <si>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</si>
  <si>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</si>
  <si>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</si>
  <si>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</si>
  <si>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</si>
  <si>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</si>
  <si>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</si>
  <si>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</si>
  <si>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</si>
  <si>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</si>
  <si>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</si>
  <si>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</si>
  <si>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</si>
  <si>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</si>
  <si>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</si>
  <si>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</si>
  <si>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</si>
  <si>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</si>
  <si>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</si>
  <si>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</si>
  <si>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</si>
  <si>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</si>
  <si>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</si>
  <si>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</si>
  <si>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</si>
  <si>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</si>
  <si>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</si>
  <si>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</si>
  <si>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</si>
  <si>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</si>
  <si>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</si>
  <si>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</si>
  <si>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</si>
  <si>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</si>
  <si>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</si>
  <si>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</si>
  <si>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</si>
  <si>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</si>
  <si>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</si>
  <si>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</si>
  <si>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</si>
  <si>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</si>
  <si>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</si>
  <si>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</si>
  <si>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</si>
  <si>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</si>
  <si>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</si>
  <si>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</si>
  <si>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</si>
  <si>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</si>
  <si>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</si>
  <si>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</si>
  <si>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</si>
  <si>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</si>
  <si>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</si>
  <si>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</si>
  <si>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</si>
  <si>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</si>
  <si>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</si>
  <si>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</si>
  <si>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</si>
  <si>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</si>
  <si>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</si>
  <si>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</si>
  <si>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</si>
  <si>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</si>
  <si>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</si>
  <si>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</si>
  <si>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</si>
  <si>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</si>
  <si>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</si>
  <si>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</si>
  <si>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</si>
  <si>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</si>
  <si>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</si>
  <si>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</si>
  <si>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</si>
  <si>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</si>
  <si>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</si>
  <si>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</si>
  <si>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</si>
  <si>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</si>
  <si>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</si>
  <si>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</si>
  <si>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</si>
  <si>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</si>
  <si>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</si>
  <si>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</si>
  <si>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</si>
  <si>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</si>
  <si>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</si>
  <si>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</si>
  <si>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</si>
  <si>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</si>
  <si>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</si>
  <si>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</si>
  <si>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</si>
  <si>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</si>
  <si>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</si>
  <si>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</si>
  <si>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</si>
  <si>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</si>
  <si>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</si>
  <si>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</si>
  <si>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</si>
  <si>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</si>
  <si>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</si>
  <si>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</si>
  <si>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</si>
  <si>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</si>
  <si>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</si>
  <si>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</si>
  <si>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</si>
  <si>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</si>
  <si>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</si>
  <si>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</si>
  <si>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</si>
  <si>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</si>
  <si>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</si>
  <si>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</si>
  <si>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</si>
  <si>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</si>
  <si>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</si>
  <si>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</si>
  <si>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</si>
  <si>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</si>
  <si>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</si>
  <si>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</si>
  <si>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</si>
  <si>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</si>
  <si>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</si>
  <si>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</si>
  <si>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</si>
  <si>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</si>
  <si>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</si>
  <si>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</si>
  <si>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</si>
  <si>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</si>
  <si>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</si>
  <si>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</si>
  <si>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</si>
  <si>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</si>
  <si>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</si>
  <si>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</si>
  <si>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</si>
  <si>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</si>
  <si>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</si>
  <si>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</si>
  <si>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</si>
  <si>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</si>
  <si>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</si>
  <si>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</si>
  <si>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</si>
  <si>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</si>
  <si>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</si>
  <si>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</si>
  <si>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</si>
  <si>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</si>
  <si>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</si>
  <si>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</si>
  <si>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</si>
  <si>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</si>
  <si>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</si>
  <si>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</si>
  <si>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</si>
  <si>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</si>
  <si>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</si>
  <si>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</si>
  <si>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</si>
  <si>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</si>
  <si>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</si>
  <si>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</si>
  <si>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</si>
  <si>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</si>
  <si>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</si>
  <si>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</si>
  <si>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</si>
  <si>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</si>
  <si>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</si>
  <si>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</si>
  <si>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</si>
  <si>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</si>
  <si>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</si>
  <si>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</si>
  <si>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</si>
  <si>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</si>
  <si>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</si>
  <si>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</si>
  <si>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</si>
  <si>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</si>
  <si>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</si>
  <si>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</si>
  <si>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</si>
  <si>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</si>
  <si>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</si>
  <si>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</si>
  <si>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</si>
  <si>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</si>
  <si>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</si>
  <si>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</si>
  <si>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</si>
  <si>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</si>
  <si>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</si>
  <si>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</si>
  <si>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</si>
  <si>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</si>
  <si>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</si>
  <si>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</si>
  <si>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</si>
  <si>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</si>
  <si>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</si>
  <si>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</si>
  <si>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</si>
  <si>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</si>
  <si>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</si>
  <si>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</si>
  <si>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</si>
  <si>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</si>
  <si>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</si>
  <si>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</si>
  <si>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</si>
  <si>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</si>
  <si>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</si>
  <si>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</si>
  <si>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</si>
  <si>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</si>
  <si>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</si>
  <si>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</si>
  <si>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</si>
  <si>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</si>
  <si>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</si>
  <si>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</si>
  <si>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</si>
  <si>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</si>
  <si>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</si>
  <si>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</si>
  <si>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</si>
  <si>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</si>
  <si>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</si>
  <si>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</si>
  <si>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</si>
  <si>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</si>
  <si>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</si>
  <si>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</si>
  <si>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</si>
  <si>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</si>
  <si>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</si>
  <si>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</si>
  <si>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</si>
  <si>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</si>
  <si>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</si>
  <si>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</si>
  <si>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</si>
  <si>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</si>
  <si>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</si>
  <si>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</si>
  <si>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</si>
  <si>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</si>
  <si>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</si>
  <si>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</si>
  <si>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</si>
  <si>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</si>
  <si>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</si>
  <si>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</si>
  <si>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</si>
  <si>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</si>
  <si>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</si>
  <si>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</si>
  <si>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</si>
  <si>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</si>
  <si>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</si>
  <si>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</si>
  <si>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</si>
  <si>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</si>
  <si>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</si>
  <si>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</si>
  <si>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</si>
  <si>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</si>
  <si>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</si>
  <si>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</si>
  <si>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</si>
  <si>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</si>
  <si>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</si>
  <si>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</si>
  <si>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</si>
  <si>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</si>
  <si>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</si>
  <si>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</si>
  <si>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</si>
  <si>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</si>
  <si>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</si>
  <si>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</si>
  <si>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</si>
  <si>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</si>
  <si>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</si>
  <si>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</si>
  <si>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</si>
  <si>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</si>
  <si>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</si>
  <si>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</si>
  <si>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</si>
  <si>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</si>
  <si>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</si>
  <si>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</si>
  <si>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</si>
  <si>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</si>
  <si>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</si>
  <si>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</si>
  <si>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</si>
  <si>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</si>
  <si>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</si>
  <si>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</si>
  <si>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</si>
  <si>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</si>
  <si>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</si>
  <si>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</si>
  <si>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</si>
  <si>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</si>
  <si>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</si>
  <si>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</si>
  <si>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</si>
  <si>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</si>
  <si>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</si>
  <si>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</si>
  <si>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</si>
  <si>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</si>
  <si>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</si>
  <si>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</si>
  <si>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</si>
  <si>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</si>
  <si>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</si>
  <si>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</si>
  <si>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</si>
  <si>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</si>
  <si>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</si>
  <si>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</si>
  <si>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</si>
  <si>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</si>
  <si>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</si>
  <si>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</si>
  <si>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</si>
  <si>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</si>
  <si>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</si>
  <si>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</si>
  <si>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</si>
  <si>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</si>
  <si>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</si>
  <si>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</si>
  <si>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</si>
  <si>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</si>
  <si>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</si>
  <si>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</si>
  <si>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</si>
  <si>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</si>
  <si>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</si>
  <si>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</si>
  <si>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</si>
  <si>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</si>
  <si>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</si>
  <si>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</si>
  <si>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</si>
  <si>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</si>
  <si>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</si>
  <si>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</si>
  <si>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</si>
  <si>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</si>
  <si>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</si>
  <si>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</si>
  <si>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</si>
  <si>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</si>
  <si>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</si>
  <si>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</si>
  <si>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</si>
  <si>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</si>
  <si>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</si>
  <si>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</si>
  <si>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</si>
  <si>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</si>
  <si>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</si>
  <si>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</si>
  <si>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</si>
  <si>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</si>
  <si>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</si>
  <si>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</si>
  <si>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</si>
  <si>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</si>
  <si>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</si>
  <si>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</si>
  <si>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</si>
  <si>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</si>
  <si>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</si>
  <si>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</si>
  <si>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</si>
  <si>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</si>
  <si>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</si>
  <si>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</si>
  <si>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</si>
  <si>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</si>
  <si>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</si>
  <si>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</si>
  <si>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</si>
  <si>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</si>
  <si>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</si>
  <si>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</si>
  <si>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</si>
  <si>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</si>
  <si>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</si>
  <si>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</si>
  <si>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</si>
  <si>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</si>
  <si>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</si>
  <si>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</si>
  <si>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</si>
  <si>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</si>
  <si>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</si>
  <si>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</si>
  <si>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</si>
  <si>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</si>
  <si>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</si>
  <si>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</si>
  <si>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</si>
  <si>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</si>
  <si>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</si>
  <si>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</si>
  <si>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</si>
  <si>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</si>
  <si>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</si>
  <si>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</si>
  <si>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</si>
  <si>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</si>
  <si>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</si>
  <si>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</si>
  <si>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</si>
  <si>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</si>
  <si>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</si>
  <si>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</si>
  <si>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</si>
  <si>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</si>
  <si>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</si>
  <si>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</si>
  <si>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</si>
  <si>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</si>
  <si>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</si>
  <si>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</si>
  <si>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</si>
  <si>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</si>
  <si>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</si>
  <si>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</si>
  <si>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</si>
  <si>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</si>
  <si>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</si>
  <si>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</si>
  <si>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</si>
  <si>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</si>
  <si>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</si>
  <si>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</si>
  <si>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</si>
  <si>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</si>
  <si>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</si>
  <si>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</si>
  <si>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</si>
  <si>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</si>
  <si>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</si>
  <si>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</si>
  <si>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</si>
  <si>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</si>
  <si>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</si>
  <si>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</si>
  <si>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</si>
  <si>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</si>
  <si>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</si>
  <si>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</si>
  <si>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</si>
  <si>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</si>
  <si>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</si>
  <si>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</si>
  <si>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</si>
  <si>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</si>
  <si>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</si>
  <si>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</si>
  <si>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</si>
  <si>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</si>
  <si>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</si>
  <si>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</si>
  <si>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</si>
  <si>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</si>
  <si>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</si>
  <si>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</si>
  <si>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</si>
  <si>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</si>
  <si>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</si>
  <si>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</si>
  <si>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</si>
  <si>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</si>
  <si>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</si>
  <si>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</si>
  <si>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</si>
  <si>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</si>
  <si>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</si>
  <si>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</si>
  <si>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</si>
  <si>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</si>
  <si>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</si>
  <si>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</si>
  <si>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</si>
  <si>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</si>
  <si>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</si>
  <si>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</si>
  <si>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</si>
  <si>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</si>
  <si>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</si>
  <si>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</si>
  <si>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</si>
  <si>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</si>
  <si>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</si>
  <si>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</si>
  <si>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</si>
  <si>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</si>
  <si>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</si>
  <si>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</si>
  <si>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</si>
  <si>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</si>
  <si>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</si>
  <si>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</si>
  <si>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</si>
  <si>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</si>
  <si>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</si>
  <si>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</si>
  <si>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</si>
  <si>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</si>
  <si>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</si>
  <si>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</si>
  <si>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</si>
  <si>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</si>
  <si>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</si>
  <si>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</si>
  <si>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</si>
  <si>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</si>
  <si>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</si>
  <si>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</si>
  <si>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</si>
  <si>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</si>
  <si>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</si>
  <si>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</si>
  <si>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</si>
  <si>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</si>
  <si>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</si>
  <si>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</si>
  <si>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</si>
  <si>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</si>
  <si>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</si>
  <si>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</si>
  <si>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</si>
  <si>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</si>
  <si>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</si>
  <si>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</si>
  <si>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</si>
  <si>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</si>
  <si>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</si>
  <si>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</si>
  <si>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</si>
  <si>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</si>
  <si>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</si>
  <si>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</si>
  <si>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</si>
  <si>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</si>
  <si>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</si>
  <si>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</si>
  <si>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</si>
  <si>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</si>
  <si>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</si>
  <si>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</si>
  <si>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</si>
  <si>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</si>
  <si>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</si>
  <si>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</si>
  <si>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</si>
  <si>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</si>
  <si>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</si>
  <si>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</si>
  <si>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</si>
  <si>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</si>
  <si>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</si>
  <si>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</si>
  <si>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</si>
  <si>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</si>
  <si>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</si>
  <si>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</si>
  <si>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</si>
  <si>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</si>
  <si>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</si>
  <si>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</si>
  <si>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</si>
  <si>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</si>
  <si>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</si>
  <si>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</si>
  <si>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</si>
  <si>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</si>
  <si>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</si>
  <si>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</si>
  <si>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</si>
  <si>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</si>
  <si>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</si>
  <si>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</si>
  <si>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</si>
  <si>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</si>
  <si>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</si>
  <si>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</si>
  <si>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</si>
  <si>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</si>
  <si>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</si>
  <si>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</si>
  <si>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</si>
  <si>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</si>
  <si>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</si>
  <si>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</si>
  <si>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</si>
  <si>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</si>
  <si>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</si>
  <si>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</si>
  <si>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</si>
  <si>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</si>
  <si>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</si>
  <si>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</si>
  <si>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</si>
  <si>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</si>
  <si>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</si>
  <si>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</si>
  <si>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</si>
  <si>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</si>
  <si>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</si>
  <si>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</si>
  <si>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</si>
  <si>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</si>
  <si>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</si>
  <si>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</si>
  <si>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</si>
  <si>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</si>
  <si>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</si>
  <si>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</si>
  <si>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</si>
  <si>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</si>
  <si>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</si>
  <si>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</si>
  <si>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</si>
  <si>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</si>
  <si>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</si>
  <si>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</si>
  <si>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</si>
  <si>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</si>
  <si>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</si>
  <si>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</si>
  <si>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</si>
  <si>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</si>
  <si>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</si>
  <si>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</si>
  <si>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</si>
  <si>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</si>
  <si>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</si>
  <si>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</si>
  <si>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</si>
  <si>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</si>
  <si>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</si>
  <si>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</si>
  <si>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</si>
  <si>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</si>
  <si>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</si>
  <si>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</si>
  <si>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</si>
  <si>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</si>
  <si>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</si>
  <si>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</si>
  <si>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</si>
  <si>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</si>
  <si>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</si>
  <si>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</si>
  <si>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</si>
  <si>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</si>
  <si>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</si>
  <si>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</si>
  <si>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</si>
  <si>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</si>
  <si>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</si>
  <si>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</si>
  <si>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</si>
  <si>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</si>
  <si>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</si>
  <si>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</si>
  <si>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</si>
  <si>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</si>
  <si>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</si>
  <si>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</si>
  <si>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</si>
  <si>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</si>
  <si>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</si>
  <si>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</si>
  <si>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</si>
  <si>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</si>
  <si>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</si>
  <si>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</si>
  <si>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</si>
  <si>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</si>
  <si>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</si>
  <si>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</si>
  <si>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</si>
  <si>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</si>
  <si>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</si>
  <si>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</si>
  <si>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</si>
  <si>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</si>
  <si>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</si>
  <si>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</si>
  <si>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</si>
  <si>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</si>
  <si>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</si>
  <si>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</si>
  <si>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</si>
  <si>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</si>
  <si>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</si>
  <si>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</si>
  <si>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</si>
  <si>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</si>
  <si>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</si>
  <si>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</si>
  <si>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</si>
  <si>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</si>
  <si>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</si>
  <si>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</si>
  <si>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</si>
  <si>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</si>
  <si>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</si>
  <si>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</si>
  <si>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</si>
  <si>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</si>
  <si>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</si>
  <si>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</si>
  <si>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</si>
  <si>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</si>
  <si>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</si>
  <si>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</si>
  <si>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</si>
  <si>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</si>
  <si>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</si>
  <si>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</si>
  <si>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</si>
  <si>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</si>
  <si>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</si>
  <si>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</si>
  <si>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</si>
  <si>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</si>
  <si>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</si>
  <si>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</si>
  <si>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</si>
  <si>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</si>
  <si>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</si>
  <si>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</si>
  <si>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</si>
  <si>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</si>
  <si>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</si>
  <si>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</si>
  <si>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</si>
  <si>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</si>
  <si>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</si>
  <si>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</si>
  <si>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</si>
  <si>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</si>
  <si>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</si>
  <si>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</si>
  <si>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</si>
  <si>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</si>
  <si>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</si>
  <si>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</si>
  <si>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</si>
  <si>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</si>
  <si>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</si>
  <si>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</si>
  <si>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</si>
  <si>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</si>
  <si>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</si>
  <si>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</si>
  <si>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</si>
  <si>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</si>
  <si>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</si>
  <si>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</si>
  <si>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</si>
  <si>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</si>
  <si>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</si>
  <si>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</si>
  <si>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</si>
  <si>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</si>
  <si>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</si>
  <si>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</si>
  <si>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</si>
  <si>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</si>
  <si>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</si>
  <si>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</si>
  <si>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</si>
  <si>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</si>
  <si>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</si>
  <si>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</si>
  <si>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</si>
  <si>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</si>
  <si>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</si>
  <si>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</si>
  <si>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</si>
  <si>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</si>
  <si>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</si>
  <si>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</si>
  <si>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</si>
  <si>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</si>
  <si>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</si>
  <si>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</si>
  <si>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</si>
  <si>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</si>
  <si>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</si>
  <si>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</si>
  <si>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</si>
  <si>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</si>
  <si>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</si>
  <si>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</si>
  <si>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</si>
  <si>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</si>
  <si>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</si>
  <si>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</si>
  <si>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</si>
  <si>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</si>
  <si>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</si>
  <si>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</si>
  <si>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</si>
  <si>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</si>
  <si>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</si>
  <si>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</si>
  <si>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</si>
  <si>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</si>
  <si>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</si>
  <si>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</si>
  <si>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</si>
  <si>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</si>
  <si>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</si>
  <si>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</si>
  <si>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</si>
  <si>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</si>
  <si>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</si>
  <si>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</si>
  <si>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</si>
  <si>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</si>
  <si>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</si>
  <si>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</si>
  <si>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</si>
  <si>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</si>
  <si>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</si>
  <si>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</si>
  <si>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</si>
  <si>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</si>
  <si>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</si>
  <si>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</si>
  <si>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</si>
  <si>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</si>
  <si>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</si>
  <si>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</si>
  <si>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</si>
  <si>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</si>
  <si>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</si>
  <si>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</si>
  <si>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</si>
  <si>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</si>
  <si>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</si>
  <si>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</si>
  <si>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</si>
  <si>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</si>
  <si>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</si>
  <si>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</si>
  <si>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</si>
  <si>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</si>
  <si>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</si>
  <si>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</si>
  <si>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</si>
  <si>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</si>
  <si>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</si>
  <si>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</si>
  <si>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</si>
  <si>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</si>
  <si>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</si>
  <si>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</si>
  <si>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</si>
  <si>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</si>
  <si>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</si>
  <si>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</si>
  <si>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</si>
  <si>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</si>
  <si>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</si>
  <si>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</si>
  <si>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</si>
  <si>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</si>
  <si>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</si>
  <si>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</si>
  <si>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</si>
  <si>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</si>
  <si>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</si>
  <si>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</si>
  <si>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</si>
  <si>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</si>
  <si>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</si>
  <si>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</si>
  <si>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</si>
  <si>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</si>
  <si>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</si>
  <si>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</si>
  <si>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</si>
  <si>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</si>
  <si>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</si>
  <si>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</si>
  <si>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</si>
  <si>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</si>
  <si>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</si>
  <si>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</si>
  <si>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</si>
  <si>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</si>
  <si>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</si>
  <si>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</si>
  <si>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</si>
  <si>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</si>
  <si>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</si>
  <si>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</si>
  <si>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</si>
  <si>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</si>
  <si>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</si>
  <si>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</si>
  <si>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</si>
  <si>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</si>
  <si>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</si>
  <si>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</si>
  <si>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</si>
  <si>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</si>
  <si>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</si>
  <si>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</si>
  <si>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</si>
  <si>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</si>
  <si>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</si>
  <si>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</si>
  <si>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</si>
  <si>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</si>
  <si>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</si>
  <si>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</si>
  <si>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</si>
  <si>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</si>
  <si>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</si>
  <si>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</si>
  <si>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</si>
  <si>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</si>
  <si>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</si>
  <si>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</si>
  <si>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</si>
  <si>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</si>
  <si>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</si>
  <si>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</si>
  <si>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</si>
  <si>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</si>
  <si>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</si>
  <si>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</si>
  <si>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</si>
  <si>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</si>
  <si>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</si>
  <si>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</si>
  <si>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</si>
  <si>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</si>
  <si>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</si>
  <si>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</si>
  <si>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</si>
  <si>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</si>
  <si>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</si>
  <si>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</si>
  <si>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</si>
  <si>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</si>
  <si>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</si>
  <si>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</si>
  <si>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</si>
  <si>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</si>
  <si>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</si>
  <si>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</si>
  <si>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</si>
  <si>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</si>
  <si>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</si>
  <si>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</si>
  <si>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</si>
  <si>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</si>
  <si>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</si>
  <si>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</si>
  <si>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</si>
  <si>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</si>
  <si>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</si>
  <si>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</si>
  <si>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</si>
  <si>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</si>
  <si>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</si>
  <si>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</si>
  <si>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</si>
  <si>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</si>
  <si>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</si>
  <si>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</si>
  <si>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</si>
  <si>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</si>
  <si>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</si>
  <si>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</si>
  <si>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</si>
  <si>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</si>
  <si>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</si>
  <si>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</si>
  <si>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</si>
  <si>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</si>
  <si>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</si>
  <si>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</si>
  <si>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</si>
  <si>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</si>
  <si>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</si>
  <si>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</si>
  <si>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</si>
  <si>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</si>
  <si>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</si>
  <si>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</si>
  <si>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</si>
  <si>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</si>
  <si>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</si>
  <si>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</si>
  <si>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</si>
  <si>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</si>
  <si>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</si>
  <si>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</si>
  <si>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</si>
  <si>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</si>
  <si>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</si>
  <si>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</si>
  <si>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</si>
  <si>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</si>
  <si>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</si>
  <si>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</si>
  <si>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</si>
  <si>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</si>
  <si>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</si>
  <si>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</si>
  <si>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</si>
  <si>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</si>
  <si>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</si>
  <si>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</si>
  <si>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</si>
  <si>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</si>
  <si>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</si>
  <si>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</si>
  <si>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</si>
  <si>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</si>
  <si>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</si>
  <si>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</si>
  <si>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</si>
  <si>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</si>
  <si>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</si>
  <si>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</si>
  <si>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</si>
  <si>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</si>
  <si>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</si>
  <si>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</si>
  <si>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</si>
  <si>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</si>
  <si>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</si>
  <si>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</si>
  <si>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</si>
  <si>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</si>
  <si>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</si>
  <si>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</si>
  <si>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</si>
  <si>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</si>
  <si>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</si>
  <si>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</si>
  <si>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</si>
  <si>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</si>
  <si>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</si>
  <si>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</si>
  <si>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</si>
  <si>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</si>
  <si>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</si>
  <si>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</si>
  <si>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</si>
  <si>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</si>
  <si>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</si>
  <si>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</si>
  <si>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</si>
  <si>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</si>
  <si>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</si>
  <si>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</si>
  <si>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</si>
  <si>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</si>
  <si>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</si>
  <si>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</si>
  <si>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</si>
  <si>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</si>
  <si>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</si>
  <si>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</si>
  <si>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</si>
  <si>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</si>
  <si>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</si>
  <si>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</si>
  <si>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</si>
  <si>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</si>
  <si>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</si>
  <si>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</si>
  <si>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</si>
  <si>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</si>
  <si>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</si>
  <si>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</si>
  <si>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</si>
  <si>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</si>
  <si>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</si>
  <si>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</si>
  <si>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</si>
  <si>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</si>
  <si>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</si>
  <si>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</si>
  <si>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</si>
  <si>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</si>
  <si>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</si>
  <si>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</si>
  <si>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</si>
  <si>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</si>
  <si>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</si>
  <si>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</si>
  <si>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</si>
  <si>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</si>
  <si>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</si>
  <si>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</si>
  <si>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</si>
  <si>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</si>
  <si>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</si>
  <si>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</si>
  <si>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</si>
  <si>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</si>
  <si>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</si>
  <si>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</si>
  <si>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</si>
  <si>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</si>
  <si>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</si>
  <si>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</si>
  <si>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</si>
  <si>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</si>
  <si>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</si>
  <si>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</si>
  <si>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</si>
  <si>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</si>
  <si>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</si>
  <si>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</si>
  <si>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</si>
  <si>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</si>
  <si>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</si>
  <si>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</si>
  <si>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</si>
  <si>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</si>
  <si>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</si>
  <si>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</si>
  <si>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</si>
  <si>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</si>
  <si>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</si>
  <si>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</si>
  <si>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</si>
  <si>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</si>
  <si>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</si>
  <si>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</si>
  <si>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</si>
  <si>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</si>
  <si>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</si>
  <si>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</si>
  <si>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</si>
  <si>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</si>
  <si>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</si>
  <si>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</si>
  <si>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</si>
  <si>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</si>
  <si>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</si>
  <si>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</si>
  <si>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</si>
  <si>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</si>
  <si>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</si>
  <si>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</si>
  <si>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</si>
  <si>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</si>
  <si>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</si>
  <si>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</si>
  <si>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</si>
  <si>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</si>
  <si>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</si>
  <si>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</si>
  <si>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</si>
  <si>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</si>
  <si>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</si>
  <si>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</si>
  <si>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</si>
  <si>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</si>
  <si>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</si>
  <si>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</si>
  <si>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</si>
  <si>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</si>
  <si>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</si>
  <si>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</si>
  <si>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</si>
  <si>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</si>
  <si>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</si>
  <si>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</si>
  <si>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</si>
  <si>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</si>
  <si>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</si>
  <si>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</si>
  <si>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</si>
  <si>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</si>
  <si>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</si>
  <si>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</si>
  <si>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</si>
  <si>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</si>
  <si>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</si>
  <si>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</si>
  <si>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</si>
  <si>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</si>
  <si>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</si>
  <si>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</si>
  <si>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</si>
  <si>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</si>
  <si>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</si>
  <si>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</si>
  <si>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</si>
  <si>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</si>
  <si>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</si>
  <si>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</si>
  <si>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</si>
  <si>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</si>
  <si>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</si>
  <si>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</si>
  <si>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</si>
  <si>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</si>
  <si>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</si>
  <si>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</si>
  <si>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</si>
  <si>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</si>
  <si>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</si>
  <si>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</si>
  <si>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</si>
  <si>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</si>
  <si>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</si>
  <si>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</si>
  <si>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</si>
  <si>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</si>
  <si>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</si>
  <si>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</si>
  <si>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</si>
  <si>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</si>
  <si>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</si>
  <si>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</si>
  <si>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</si>
  <si>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</si>
  <si>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</si>
  <si>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</si>
  <si>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</si>
  <si>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</si>
  <si>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</si>
  <si>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</si>
  <si>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</si>
  <si>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</si>
  <si>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</si>
  <si>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</si>
  <si>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</si>
  <si>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</si>
  <si>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</si>
  <si>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</si>
  <si>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</si>
  <si>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</si>
  <si>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</si>
  <si>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</si>
  <si>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</si>
  <si>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</si>
  <si>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</si>
  <si>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</si>
  <si>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</si>
  <si>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</si>
  <si>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</si>
  <si>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</si>
  <si>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</si>
  <si>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</si>
  <si>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</si>
  <si>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</si>
  <si>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</si>
  <si>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</si>
  <si>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</si>
  <si>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</si>
  <si>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</si>
  <si>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</si>
  <si>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</si>
  <si>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</si>
  <si>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</si>
  <si>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</si>
  <si>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</si>
  <si>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</si>
  <si>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</si>
  <si>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</si>
  <si>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</si>
  <si>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</si>
  <si>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</si>
  <si>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</si>
  <si>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</si>
  <si>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</si>
  <si>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</si>
  <si>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</si>
  <si>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</si>
  <si>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</si>
  <si>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</si>
  <si>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</si>
  <si>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</si>
  <si>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</si>
  <si>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</si>
  <si>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</si>
  <si>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</si>
  <si>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</si>
  <si>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</si>
  <si>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</si>
  <si>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</si>
  <si>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</si>
  <si>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</si>
  <si>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</si>
  <si>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</si>
  <si>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</si>
  <si>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</si>
  <si>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</si>
  <si>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</si>
  <si>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</si>
  <si>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</si>
  <si>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</si>
  <si>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</si>
  <si>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</si>
  <si>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</si>
  <si>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</si>
  <si>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</si>
  <si>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</si>
  <si>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</si>
  <si>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</si>
  <si>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</si>
  <si>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</si>
  <si>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</si>
  <si>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</si>
  <si>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</si>
  <si>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</si>
  <si>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</si>
  <si>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</si>
  <si>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</si>
  <si>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</si>
  <si>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</si>
  <si>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</si>
  <si>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</si>
  <si>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</si>
  <si>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</si>
  <si>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</si>
  <si>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</si>
  <si>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</si>
  <si>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</si>
  <si>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</si>
  <si>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</si>
  <si>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</si>
  <si>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</si>
  <si>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</si>
  <si>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</si>
  <si>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</si>
  <si>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</si>
  <si>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</si>
  <si>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</si>
  <si>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</si>
  <si>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</si>
  <si>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</si>
  <si>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</si>
  <si>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</si>
  <si>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</si>
  <si>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</si>
  <si>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</si>
  <si>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</si>
  <si>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</si>
  <si>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</si>
  <si>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</si>
  <si>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</si>
  <si>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</si>
  <si>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</si>
  <si>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</si>
  <si>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</si>
  <si>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</si>
  <si>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</si>
  <si>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</si>
  <si>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</si>
  <si>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</si>
  <si>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</si>
  <si>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</si>
  <si>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</si>
  <si>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</si>
  <si>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</si>
  <si>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</si>
  <si>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</si>
  <si>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</si>
  <si>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</si>
  <si>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</si>
  <si>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</si>
  <si>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</si>
  <si>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</si>
  <si>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</si>
  <si>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</si>
  <si>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</si>
  <si>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</si>
  <si>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</si>
  <si>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</si>
  <si>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</si>
  <si>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</si>
  <si>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</si>
  <si>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</si>
  <si>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</si>
  <si>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</si>
  <si>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</si>
  <si>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</si>
  <si>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</si>
  <si>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</si>
  <si>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</si>
  <si>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</si>
  <si>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</si>
  <si>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</si>
  <si>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</si>
  <si>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</si>
  <si>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</si>
  <si>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</si>
  <si>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</si>
  <si>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</si>
  <si>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</si>
  <si>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</si>
  <si>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</si>
  <si>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</si>
  <si>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</si>
  <si>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</si>
  <si>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</si>
  <si>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</si>
  <si>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</si>
  <si>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</si>
  <si>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</si>
  <si>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</si>
  <si>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</si>
  <si>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</si>
  <si>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</si>
  <si>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</si>
  <si>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</si>
  <si>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</si>
  <si>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</si>
  <si>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</si>
  <si>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</si>
  <si>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</si>
  <si>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</si>
  <si>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</si>
  <si>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</si>
  <si>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</si>
  <si>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</si>
  <si>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</si>
  <si>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</si>
  <si>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</si>
  <si>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</si>
  <si>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</si>
  <si>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</si>
  <si>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</si>
  <si>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</si>
  <si>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</si>
  <si>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</si>
  <si>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</si>
  <si>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</si>
  <si>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</si>
  <si>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</si>
  <si>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</si>
  <si>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</si>
  <si>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</si>
  <si>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</si>
  <si>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</si>
  <si>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</si>
  <si>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</si>
  <si>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</si>
  <si>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</si>
  <si>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</si>
  <si>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</si>
  <si>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</si>
  <si>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</si>
  <si>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</si>
  <si>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</si>
  <si>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</si>
  <si>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</si>
  <si>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</si>
  <si>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</si>
  <si>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</si>
  <si>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</si>
  <si>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</si>
  <si>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</si>
  <si>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</si>
  <si>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</si>
  <si>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</si>
  <si>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</si>
  <si>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</si>
  <si>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</si>
  <si>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</si>
  <si>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</si>
  <si>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</si>
  <si>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</si>
  <si>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</si>
  <si>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</si>
  <si>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</si>
  <si>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</si>
  <si>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</si>
  <si>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</si>
  <si>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</si>
  <si>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</si>
  <si>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</si>
  <si>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</si>
  <si>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</si>
  <si>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</si>
  <si>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</si>
  <si>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</si>
  <si>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</si>
  <si>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</si>
  <si>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</si>
  <si>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</si>
  <si>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</si>
  <si>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</si>
  <si>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</si>
  <si>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</si>
  <si>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</si>
  <si>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</si>
  <si>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</si>
  <si>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</si>
  <si>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</si>
  <si>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</si>
  <si>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</si>
  <si>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</si>
  <si>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</si>
  <si>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</si>
  <si>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</si>
  <si>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</si>
  <si>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</si>
  <si>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</si>
  <si>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</si>
  <si>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</si>
  <si>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</si>
  <si>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</si>
  <si>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</si>
  <si>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</si>
  <si>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</si>
  <si>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</si>
  <si>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</si>
  <si>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</si>
  <si>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</si>
  <si>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</si>
  <si>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</si>
  <si>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</si>
  <si>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</si>
  <si>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</si>
  <si>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</si>
  <si>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</si>
  <si>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</si>
  <si>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</si>
  <si>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</si>
  <si>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</si>
  <si>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</si>
  <si>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</si>
  <si>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</si>
  <si>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</si>
  <si>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</si>
  <si>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</si>
  <si>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</si>
  <si>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</si>
  <si>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</si>
  <si>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</si>
  <si>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</si>
  <si>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</si>
  <si>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</si>
  <si>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</si>
  <si>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</si>
  <si>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</si>
  <si>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</si>
  <si>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</si>
  <si>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</si>
  <si>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</si>
  <si>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</si>
  <si>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</si>
  <si>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</si>
  <si>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</si>
  <si>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</si>
  <si>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</si>
  <si>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</si>
  <si>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</si>
  <si>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</si>
  <si>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</si>
  <si>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</si>
  <si>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</si>
  <si>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</si>
  <si>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</si>
  <si>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</si>
  <si>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</si>
  <si>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</si>
  <si>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</si>
  <si>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</si>
  <si>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</si>
  <si>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</si>
  <si>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</si>
  <si>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</si>
  <si>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</si>
  <si>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</si>
  <si>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</si>
  <si>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</si>
  <si>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</si>
  <si>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</si>
  <si>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</si>
  <si>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</si>
  <si>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</si>
  <si>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</si>
  <si>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</si>
  <si>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</si>
  <si>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</si>
  <si>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</si>
  <si>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</si>
  <si>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</si>
  <si>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</si>
  <si>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</si>
  <si>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</si>
  <si>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</si>
  <si>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</si>
  <si>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</si>
  <si>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</si>
  <si>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</si>
  <si>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</si>
  <si>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</si>
  <si>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</si>
  <si>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</si>
  <si>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</si>
  <si>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</si>
  <si>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</si>
  <si>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</si>
  <si>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</si>
  <si>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</si>
  <si>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</si>
  <si>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</si>
  <si>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</si>
  <si>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</si>
  <si>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</si>
  <si>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</si>
  <si>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</si>
  <si>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</si>
  <si>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</si>
  <si>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</si>
  <si>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</si>
  <si>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</si>
  <si>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</si>
  <si>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</si>
  <si>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</si>
  <si>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</si>
  <si>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</si>
  <si>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</si>
  <si>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</si>
  <si>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</si>
  <si>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</si>
  <si>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</si>
  <si>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</si>
  <si>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</si>
  <si>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</si>
  <si>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</si>
  <si>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</si>
  <si>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</si>
  <si>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</si>
  <si>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</si>
  <si>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</si>
  <si>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</si>
  <si>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</si>
  <si>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</si>
  <si>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</si>
  <si>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</si>
  <si>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</si>
  <si>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</si>
  <si>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</si>
  <si>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</si>
  <si>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</si>
  <si>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</si>
  <si>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</si>
  <si>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</si>
  <si>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</si>
  <si>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</si>
  <si>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</si>
  <si>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</si>
  <si>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</si>
  <si>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</si>
  <si>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</si>
  <si>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</si>
  <si>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</si>
  <si>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</si>
  <si>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</si>
  <si>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</si>
  <si>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</si>
  <si>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</si>
  <si>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</si>
  <si>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</si>
  <si>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</si>
  <si>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</si>
  <si>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</si>
  <si>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</si>
  <si>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</si>
  <si>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</si>
  <si>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</si>
  <si>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</si>
  <si>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</si>
  <si>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</si>
  <si>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</si>
  <si>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</si>
  <si>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</si>
  <si>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</si>
  <si>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</si>
  <si>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</si>
  <si>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</si>
  <si>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</si>
  <si>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</si>
  <si>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</si>
  <si>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</si>
  <si>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</si>
  <si>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</si>
  <si>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</si>
  <si>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</si>
  <si>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</si>
  <si>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</si>
  <si>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</si>
  <si>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</si>
  <si>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</si>
  <si>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</si>
  <si>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</si>
  <si>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</si>
  <si>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</si>
  <si>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</si>
  <si>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</si>
  <si>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</si>
  <si>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</si>
  <si>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</si>
  <si>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</si>
  <si>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</si>
  <si>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</si>
  <si>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</si>
  <si>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</si>
  <si>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</si>
  <si>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</si>
  <si>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</si>
  <si>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</si>
  <si>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</si>
  <si>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</si>
  <si>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</si>
  <si>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</si>
  <si>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</si>
  <si>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</si>
  <si>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</si>
  <si>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</si>
  <si>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</si>
  <si>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</si>
  <si>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</si>
  <si>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</si>
  <si>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</si>
  <si>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</si>
  <si>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</si>
  <si>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</si>
  <si>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</si>
  <si>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</si>
  <si>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</si>
  <si>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</si>
  <si>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</si>
  <si>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</si>
  <si>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</si>
  <si>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</si>
  <si>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</si>
  <si>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</si>
  <si>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</si>
  <si>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</si>
  <si>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</si>
  <si>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</si>
  <si>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</si>
  <si>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</si>
  <si>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</si>
  <si>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</si>
  <si>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</si>
  <si>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</si>
  <si>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</si>
  <si>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</si>
  <si>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</si>
  <si>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</si>
  <si>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</si>
  <si>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</si>
  <si>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</si>
  <si>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</si>
  <si>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</si>
  <si>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</si>
  <si>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</si>
  <si>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</si>
  <si>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</si>
  <si>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</si>
  <si>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</si>
  <si>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</si>
  <si>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</si>
  <si>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</si>
  <si>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</si>
  <si>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</si>
  <si>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</si>
  <si>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</si>
  <si>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</si>
  <si>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</si>
  <si>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</si>
  <si>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</si>
  <si>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</si>
  <si>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</si>
  <si>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</si>
  <si>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</si>
  <si>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</si>
  <si>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</si>
  <si>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</si>
  <si>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</si>
  <si>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</si>
  <si>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</si>
  <si>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</si>
  <si>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</si>
  <si>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</si>
  <si>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</si>
  <si>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</si>
  <si>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</si>
  <si>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</si>
  <si>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</si>
  <si>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</si>
  <si>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</si>
  <si>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</si>
  <si>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</si>
  <si>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</si>
  <si>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</si>
  <si>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</si>
  <si>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</si>
  <si>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</si>
  <si>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</si>
  <si>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</si>
  <si>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</si>
  <si>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</si>
  <si>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</si>
  <si>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</si>
  <si>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</si>
  <si>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</si>
  <si>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</si>
  <si>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</si>
  <si>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</si>
  <si>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</si>
  <si>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</si>
  <si>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</si>
  <si>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</si>
  <si>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</si>
  <si>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</si>
  <si>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</si>
  <si>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</si>
  <si>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</si>
  <si>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</si>
  <si>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</si>
  <si>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</si>
  <si>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</si>
  <si>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</si>
  <si>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</si>
  <si>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</si>
  <si>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</si>
  <si>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</si>
  <si>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</si>
  <si>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</si>
  <si>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</si>
  <si>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</si>
  <si>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</si>
  <si>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</si>
  <si>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</si>
  <si>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</si>
  <si>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</si>
  <si>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</si>
  <si>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</si>
  <si>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</si>
  <si>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</si>
  <si>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</si>
  <si>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</si>
  <si>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</si>
  <si>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</si>
  <si>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</si>
  <si>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</si>
  <si>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</si>
  <si>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</si>
  <si>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</si>
  <si>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</si>
  <si>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</si>
  <si>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</si>
  <si>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</si>
  <si>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</si>
  <si>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</si>
  <si>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</si>
  <si>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</si>
  <si>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</si>
  <si>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</si>
  <si>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</si>
  <si>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</si>
  <si>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</si>
  <si>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</si>
  <si>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</si>
  <si>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</si>
  <si>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</si>
  <si>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</si>
  <si>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</si>
  <si>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</si>
  <si>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</si>
  <si>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</si>
  <si>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</si>
  <si>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</si>
  <si>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</si>
  <si>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</si>
  <si>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</si>
  <si>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</si>
  <si>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</si>
  <si>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</si>
  <si>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</si>
  <si>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</si>
  <si>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</si>
  <si>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</si>
  <si>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</si>
  <si>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</si>
  <si>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</si>
  <si>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</si>
  <si>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</si>
  <si>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</si>
  <si>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</si>
  <si>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</si>
  <si>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</si>
  <si>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</si>
  <si>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</si>
  <si>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</si>
  <si>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</si>
  <si>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</si>
  <si>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</si>
  <si>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</si>
  <si>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</si>
  <si>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</si>
  <si>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</si>
  <si>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</si>
  <si>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</si>
  <si>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</si>
  <si>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</si>
  <si>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</si>
  <si>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</si>
  <si>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</si>
  <si>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</si>
  <si>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</si>
  <si>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</si>
  <si>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</si>
  <si>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</si>
  <si>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</si>
  <si>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</si>
  <si>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</si>
  <si>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</si>
  <si>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</si>
  <si>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</si>
  <si>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</si>
  <si>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</si>
  <si>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</si>
  <si>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</si>
  <si>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</si>
  <si>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</si>
  <si>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</si>
  <si>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</si>
  <si>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</si>
  <si>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</si>
  <si>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</si>
  <si>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</si>
  <si>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</si>
  <si>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</si>
  <si>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</si>
  <si>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</si>
  <si>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</si>
  <si>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</si>
  <si>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</si>
  <si>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</si>
  <si>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</si>
  <si>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</si>
  <si>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</si>
  <si>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</si>
  <si>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</si>
  <si>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</si>
  <si>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</si>
  <si>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</si>
  <si>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</si>
  <si>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</si>
  <si>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</si>
  <si>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</si>
  <si>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</si>
  <si>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</si>
  <si>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</si>
  <si>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</si>
  <si>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</si>
  <si>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</si>
  <si>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</si>
  <si>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</si>
  <si>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</si>
  <si>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</si>
  <si>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</si>
  <si>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</si>
  <si>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</si>
  <si>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</si>
  <si>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</si>
  <si>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</si>
  <si>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</si>
  <si>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</si>
  <si>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</si>
  <si>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</si>
  <si>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</si>
  <si>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</si>
  <si>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</si>
  <si>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</si>
  <si>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</si>
  <si>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</si>
  <si>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</si>
  <si>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</si>
  <si>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</si>
  <si>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</si>
  <si>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</si>
  <si>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</si>
  <si>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</si>
  <si>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</si>
  <si>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</si>
  <si>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</si>
  <si>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</si>
  <si>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</si>
  <si>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</si>
  <si>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</si>
  <si>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</si>
  <si>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</si>
  <si>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</si>
  <si>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</si>
  <si>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</si>
  <si>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</si>
  <si>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</si>
  <si>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</si>
  <si>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</si>
  <si>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</si>
  <si>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</si>
  <si>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</si>
  <si>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</si>
  <si>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</si>
  <si>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</si>
  <si>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</si>
  <si>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</si>
  <si>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</si>
  <si>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</si>
  <si>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</si>
  <si>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</si>
  <si>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</si>
  <si>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</si>
  <si>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</si>
  <si>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</si>
  <si>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</si>
  <si>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</si>
  <si>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</si>
  <si>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</si>
  <si>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</si>
  <si>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</si>
  <si>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</si>
  <si>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</si>
  <si>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</si>
  <si>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</si>
  <si>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</si>
  <si>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</si>
  <si>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</si>
  <si>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</si>
  <si>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</si>
  <si>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</si>
  <si>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</si>
  <si>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</si>
  <si>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</si>
  <si>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</si>
  <si>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</si>
  <si>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</si>
  <si>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</si>
  <si>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</si>
  <si>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</si>
  <si>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</si>
  <si>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</si>
  <si>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</si>
  <si>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</si>
  <si>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</si>
  <si>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</si>
  <si>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</si>
  <si>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</si>
  <si>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</si>
  <si>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</si>
  <si>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</si>
  <si>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</si>
  <si>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</si>
  <si>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</si>
  <si>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</si>
  <si>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</si>
  <si>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</si>
  <si>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</si>
  <si>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</si>
  <si>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</si>
  <si>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</si>
  <si>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</si>
  <si>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</si>
  <si>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</si>
  <si>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</si>
  <si>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</si>
  <si>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</si>
  <si>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</si>
  <si>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</si>
  <si>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</si>
  <si>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</si>
  <si>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</si>
  <si>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</si>
  <si>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</si>
  <si>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</si>
  <si>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</si>
  <si>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</si>
  <si>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</si>
  <si>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</si>
  <si>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</si>
  <si>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</si>
  <si>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</si>
  <si>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</si>
  <si>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</si>
  <si>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</si>
  <si>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</si>
  <si>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</si>
  <si>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</si>
  <si>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</si>
  <si>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</si>
  <si>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</si>
  <si>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</si>
  <si>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</si>
  <si>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</si>
  <si>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</si>
  <si>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</si>
  <si>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</si>
  <si>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</si>
  <si>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</si>
  <si>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</si>
  <si>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</si>
  <si>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</si>
  <si>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</si>
  <si>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</si>
  <si>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</si>
  <si>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</si>
  <si>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</si>
  <si>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</si>
  <si>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</si>
  <si>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</si>
  <si>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</si>
  <si>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</si>
  <si>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</si>
  <si>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</si>
  <si>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</si>
  <si>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</si>
  <si>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</si>
  <si>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</si>
  <si>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</si>
  <si>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</si>
  <si>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</si>
  <si>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</si>
  <si>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</si>
  <si>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</si>
  <si>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</si>
  <si>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</si>
  <si>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</si>
  <si>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</si>
  <si>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</si>
  <si>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</si>
  <si>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</si>
  <si>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</si>
  <si>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</si>
  <si>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</si>
  <si>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</si>
  <si>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</si>
  <si>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</si>
  <si>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</si>
  <si>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</si>
  <si>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</si>
  <si>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</si>
  <si>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</si>
  <si>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</si>
  <si>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</si>
  <si>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</si>
  <si>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</si>
  <si>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</si>
  <si>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</si>
  <si>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</si>
  <si>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</si>
  <si>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</si>
  <si>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</si>
  <si>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</si>
  <si>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</si>
  <si>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</si>
  <si>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</si>
  <si>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</si>
  <si>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</si>
  <si>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</si>
  <si>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</si>
  <si>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</si>
  <si>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</si>
  <si>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</si>
  <si>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</si>
  <si>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</si>
  <si>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</si>
  <si>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</si>
  <si>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</si>
  <si>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</si>
  <si>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</si>
  <si>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</si>
  <si>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</si>
  <si>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</si>
  <si>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</si>
  <si>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</si>
  <si>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</si>
  <si>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</si>
  <si>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</si>
  <si>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</si>
  <si>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</si>
  <si>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</si>
  <si>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</si>
  <si>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</si>
  <si>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</si>
  <si>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</si>
  <si>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</si>
  <si>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</si>
  <si>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</si>
  <si>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</si>
  <si>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</si>
  <si>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</si>
  <si>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</si>
  <si>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</si>
  <si>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</si>
  <si>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</si>
  <si>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</si>
  <si>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</si>
  <si>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</si>
  <si>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</si>
  <si>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</si>
  <si>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</si>
  <si>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</si>
  <si>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</si>
  <si>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</si>
  <si>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</si>
  <si>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</si>
  <si>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</si>
  <si>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</si>
  <si>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</si>
  <si>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</si>
  <si>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</si>
  <si>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</si>
  <si>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</si>
  <si>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</si>
  <si>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</si>
  <si>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</si>
  <si>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</si>
  <si>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</si>
  <si>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</si>
  <si>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</si>
  <si>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</si>
  <si>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</si>
  <si>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</si>
  <si>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</si>
  <si>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</si>
  <si>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</si>
  <si>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</si>
  <si>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</si>
  <si>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</si>
  <si>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</si>
  <si>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</si>
  <si>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</si>
  <si>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</si>
  <si>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</si>
  <si>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</si>
  <si>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</si>
  <si>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</si>
  <si>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</si>
  <si>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</si>
  <si>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</si>
  <si>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</si>
  <si>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</si>
  <si>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</si>
  <si>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</si>
  <si>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</si>
  <si>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</si>
  <si>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</si>
  <si>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</si>
  <si>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</si>
  <si>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</si>
  <si>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</si>
  <si>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</si>
  <si>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</si>
  <si>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</si>
  <si>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</si>
  <si>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</si>
  <si>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</si>
  <si>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</si>
  <si>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</si>
  <si>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</si>
  <si>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</si>
  <si>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</si>
  <si>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</si>
  <si>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</si>
  <si>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</si>
  <si>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</si>
  <si>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</si>
  <si>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</si>
  <si>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</si>
  <si>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</si>
  <si>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</si>
  <si>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</si>
  <si>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</si>
  <si>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</si>
  <si>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</si>
  <si>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</si>
  <si>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</si>
  <si>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</si>
  <si>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</si>
  <si>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</si>
  <si>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</si>
  <si>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</si>
  <si>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</si>
  <si>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</si>
  <si>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</si>
  <si>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</si>
  <si>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</si>
  <si>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</si>
  <si>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</si>
  <si>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</si>
  <si>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</si>
  <si>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</si>
  <si>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</si>
  <si>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</si>
  <si>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</si>
  <si>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</si>
  <si>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</si>
  <si>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</si>
  <si>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</si>
  <si>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</si>
  <si>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</si>
  <si>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</si>
  <si>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</si>
  <si>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</si>
  <si>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</si>
  <si>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</si>
  <si>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</si>
  <si>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</si>
  <si>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</si>
  <si>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</si>
  <si>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</si>
  <si>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</si>
  <si>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</si>
  <si>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</si>
  <si>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</si>
  <si>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</si>
  <si>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</si>
  <si>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</si>
  <si>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</si>
  <si>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</si>
  <si>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</si>
  <si>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</si>
  <si>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</si>
  <si>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</si>
  <si>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</si>
  <si>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</si>
  <si>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</si>
  <si>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</si>
  <si>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</si>
  <si>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</si>
  <si>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</si>
  <si>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</si>
  <si>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</si>
  <si>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</si>
  <si>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</si>
  <si>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</si>
  <si>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</si>
  <si>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</si>
  <si>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</si>
  <si>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</si>
  <si>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</si>
  <si>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</si>
  <si>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</si>
  <si>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</si>
  <si>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</si>
  <si>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</si>
  <si>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</si>
  <si>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</si>
  <si>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</si>
  <si>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</si>
  <si>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</si>
  <si>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</si>
  <si>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</si>
  <si>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</si>
  <si>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</si>
  <si>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</si>
  <si>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</si>
  <si>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</si>
  <si>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</si>
  <si>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</si>
  <si>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</si>
  <si>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</si>
  <si>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</si>
  <si>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</si>
  <si>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</si>
  <si>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</si>
  <si>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</si>
  <si>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</si>
  <si>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</si>
  <si>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</si>
  <si>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</si>
  <si>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</si>
  <si>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</si>
  <si>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</si>
  <si>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</si>
  <si>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</si>
  <si>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</si>
  <si>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</si>
  <si>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</si>
  <si>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</si>
  <si>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</si>
  <si>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</si>
  <si>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</si>
  <si>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</si>
  <si>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</si>
  <si>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</si>
  <si>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</si>
  <si>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</si>
  <si>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</si>
  <si>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</si>
  <si>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</si>
  <si>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</si>
  <si>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</si>
  <si>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</si>
  <si>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</si>
  <si>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</si>
  <si>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</si>
  <si>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</si>
  <si>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</si>
  <si>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</si>
  <si>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</si>
  <si>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</si>
  <si>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</si>
  <si>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</si>
  <si>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</si>
  <si>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</si>
  <si>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</si>
  <si>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</si>
  <si>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</si>
  <si>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</si>
  <si>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</si>
  <si>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</si>
  <si>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</si>
  <si>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</si>
  <si>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</si>
  <si>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</si>
  <si>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</si>
  <si>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</si>
  <si>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</si>
  <si>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</si>
  <si>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</si>
  <si>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</si>
  <si>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</si>
  <si>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</si>
  <si>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</si>
  <si>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</si>
  <si>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</si>
  <si>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</si>
  <si>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</si>
  <si>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</si>
  <si>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</si>
  <si>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</si>
  <si>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</si>
  <si>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</si>
  <si>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</si>
  <si>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</si>
  <si>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</si>
  <si>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</si>
  <si>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</si>
  <si>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</si>
  <si>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</si>
  <si>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</si>
  <si>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</si>
  <si>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</si>
  <si>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</si>
  <si>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</si>
  <si>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</si>
  <si>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</si>
  <si>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</si>
  <si>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</si>
  <si>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</si>
  <si>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</si>
  <si>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</si>
  <si>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</si>
  <si>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</si>
  <si>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</si>
  <si>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</si>
  <si>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</si>
  <si>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</si>
  <si>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</si>
  <si>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</si>
  <si>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</si>
  <si>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</si>
  <si>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</si>
  <si>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</si>
  <si>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</si>
  <si>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</si>
  <si>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</si>
  <si>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</si>
  <si>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</si>
  <si>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</si>
  <si>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</si>
  <si>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</si>
  <si>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</si>
  <si>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</si>
  <si>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</si>
  <si>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</si>
  <si>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</si>
  <si>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</si>
  <si>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</si>
  <si>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</si>
  <si>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</si>
  <si>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</si>
  <si>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</si>
  <si>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</si>
  <si>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</si>
  <si>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</si>
  <si>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</si>
  <si>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</si>
  <si>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</si>
  <si>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</si>
  <si>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</si>
  <si>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</si>
  <si>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</si>
  <si>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</si>
  <si>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</si>
  <si>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</si>
  <si>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</si>
  <si>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</si>
  <si>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</si>
  <si>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</si>
  <si>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</si>
  <si>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</si>
  <si>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</si>
  <si>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</si>
  <si>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</si>
  <si>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</si>
  <si>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</si>
  <si>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</si>
  <si>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</si>
  <si>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</si>
  <si>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</si>
  <si>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</si>
  <si>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</si>
  <si>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</si>
  <si>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</si>
  <si>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</si>
  <si>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</si>
  <si>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</si>
  <si>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</si>
  <si>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</si>
  <si>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</si>
  <si>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</si>
  <si>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</si>
  <si>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</si>
  <si>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</si>
  <si>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</si>
  <si>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</si>
  <si>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</si>
  <si>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</si>
  <si>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</si>
  <si>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</si>
  <si>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</si>
  <si>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</si>
  <si>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</si>
  <si>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</si>
  <si>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</si>
  <si>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</si>
  <si>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</si>
  <si>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</si>
  <si>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</si>
  <si>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</si>
  <si>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</si>
  <si>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</si>
  <si>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</si>
  <si>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</si>
  <si>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</si>
  <si>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</si>
  <si>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</si>
  <si>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</si>
  <si>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</si>
  <si>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</si>
  <si>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</si>
  <si>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</si>
  <si>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</si>
  <si>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</si>
  <si>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</si>
  <si>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</si>
  <si>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</si>
  <si>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</si>
  <si>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</si>
  <si>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</si>
  <si>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</si>
  <si>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</si>
  <si>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</si>
  <si>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</si>
  <si>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</si>
  <si>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</si>
  <si>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</si>
  <si>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</si>
  <si>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</si>
  <si>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</si>
  <si>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</si>
  <si>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</si>
  <si>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</si>
  <si>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</si>
  <si>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</si>
  <si>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</si>
  <si>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</si>
  <si>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</si>
  <si>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</si>
  <si>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</si>
  <si>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</si>
  <si>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</si>
  <si>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</si>
  <si>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</si>
  <si>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</si>
  <si>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</si>
  <si>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</si>
  <si>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</si>
  <si>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</si>
  <si>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</si>
  <si>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</si>
  <si>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</si>
  <si>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</si>
  <si>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</si>
  <si>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</si>
  <si>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</si>
  <si>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</si>
  <si>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</si>
  <si>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</si>
  <si>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</si>
  <si>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</si>
  <si>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</si>
  <si>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</si>
  <si>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</si>
  <si>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</si>
  <si>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</si>
  <si>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</si>
  <si>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</si>
  <si>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</si>
  <si>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</si>
  <si>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</si>
  <si>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</si>
  <si>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</si>
  <si>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</si>
  <si>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</si>
  <si>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</si>
  <si>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</si>
  <si>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</si>
  <si>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</si>
  <si>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</si>
  <si>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</si>
  <si>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</si>
  <si>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</si>
  <si>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</si>
  <si>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</si>
  <si>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</si>
  <si>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</si>
  <si>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</si>
  <si>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</si>
  <si>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</si>
  <si>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</si>
  <si>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</si>
  <si>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</si>
  <si>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</si>
  <si>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</si>
  <si>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</si>
  <si>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</si>
  <si>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</si>
  <si>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</si>
  <si>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</si>
  <si>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</si>
  <si>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</si>
  <si>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</si>
  <si>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</si>
  <si>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</si>
  <si>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</si>
  <si>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</si>
  <si>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</si>
  <si>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</si>
  <si>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</si>
  <si>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</si>
  <si>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</si>
  <si>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</si>
  <si>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</si>
  <si>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</si>
  <si>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</si>
  <si>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</si>
  <si>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</si>
  <si>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</si>
  <si>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</si>
  <si>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</si>
  <si>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</si>
  <si>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</si>
  <si>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</si>
  <si>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</si>
  <si>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</si>
  <si>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</si>
  <si>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</si>
  <si>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</si>
  <si>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</si>
  <si>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</si>
  <si>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</si>
  <si>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</si>
  <si>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</si>
  <si>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</si>
  <si>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</si>
  <si>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</si>
  <si>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</si>
  <si>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</si>
  <si>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</si>
  <si>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</si>
  <si>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</si>
  <si>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</si>
  <si>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</si>
  <si>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</si>
  <si>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</si>
  <si>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</si>
  <si>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</si>
  <si>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</si>
  <si>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</si>
  <si>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</si>
  <si>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</si>
  <si>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</si>
  <si>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</si>
  <si>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</si>
  <si>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</si>
  <si>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</si>
  <si>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</si>
  <si>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</si>
  <si>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</si>
  <si>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</si>
  <si>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</si>
  <si>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</si>
  <si>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</si>
  <si>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</si>
  <si>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</si>
  <si>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</si>
  <si>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</si>
  <si>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</si>
  <si>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</si>
  <si>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</si>
  <si>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</si>
  <si>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</si>
  <si>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</si>
  <si>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</si>
  <si>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</si>
  <si>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</si>
  <si>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</si>
  <si>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</si>
  <si>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</si>
  <si>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</si>
  <si>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</si>
  <si>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</si>
  <si>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</si>
  <si>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</si>
  <si>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</si>
  <si>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</si>
  <si>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</si>
  <si>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</si>
  <si>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</si>
  <si>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</si>
  <si>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</si>
  <si>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</si>
  <si>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</si>
  <si>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</si>
  <si>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</si>
  <si>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</si>
  <si>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</si>
  <si>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</si>
  <si>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</si>
  <si>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</si>
  <si>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</si>
  <si>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</si>
  <si>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</si>
  <si>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</si>
  <si>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</si>
  <si>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</si>
  <si>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</si>
  <si>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</si>
  <si>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</si>
  <si>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</si>
  <si>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</si>
  <si>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</si>
  <si>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</si>
  <si>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</si>
  <si>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</si>
  <si>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</si>
  <si>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</si>
  <si>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</si>
  <si>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</si>
  <si>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</si>
  <si>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</si>
  <si>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</si>
  <si>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</si>
  <si>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</si>
  <si>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</si>
  <si>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</si>
  <si>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</si>
  <si>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</si>
  <si>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</si>
  <si>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</si>
  <si>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</si>
  <si>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</si>
  <si>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</si>
  <si>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</si>
  <si>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</si>
  <si>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</si>
  <si>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</si>
  <si>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</si>
  <si>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</si>
  <si>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</si>
  <si>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</si>
  <si>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</si>
  <si>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</si>
  <si>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</si>
  <si>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</si>
  <si>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</si>
  <si>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</si>
  <si>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</si>
  <si>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</si>
  <si>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</si>
  <si>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</si>
  <si>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</si>
  <si>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</si>
  <si>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</si>
  <si>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</si>
  <si>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</si>
  <si>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</si>
  <si>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</si>
  <si>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</si>
  <si>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</si>
  <si>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</si>
  <si>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</si>
  <si>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</si>
  <si>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</si>
  <si>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</si>
  <si>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</si>
  <si>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</si>
  <si>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</si>
  <si>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</si>
  <si>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</si>
  <si>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</si>
  <si>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</si>
  <si>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</si>
  <si>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</si>
  <si>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</si>
  <si>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</si>
  <si>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</si>
  <si>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</si>
  <si>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</si>
  <si>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</si>
  <si>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</si>
  <si>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</si>
  <si>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</si>
  <si>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</si>
  <si>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</si>
  <si>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</si>
  <si>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</si>
  <si>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</si>
  <si>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</si>
  <si>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</si>
  <si>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</si>
  <si>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</si>
  <si>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</si>
  <si>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</si>
  <si>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</si>
  <si>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</si>
  <si>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</si>
  <si>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</si>
  <si>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</si>
  <si>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</si>
  <si>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</si>
  <si>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</si>
  <si>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</si>
  <si>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</si>
  <si>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</si>
  <si>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</si>
  <si>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</si>
  <si>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</si>
  <si>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</si>
  <si>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</si>
  <si>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</si>
  <si>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</si>
  <si>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</si>
  <si>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</si>
  <si>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</si>
  <si>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</si>
  <si>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</si>
  <si>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</si>
  <si>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</si>
  <si>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</si>
  <si>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</si>
  <si>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</si>
  <si>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</si>
  <si>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</si>
  <si>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</si>
  <si>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</si>
  <si>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</si>
  <si>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</si>
  <si>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</si>
  <si>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</si>
  <si>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</si>
  <si>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</si>
  <si>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</si>
  <si>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</si>
  <si>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</si>
  <si>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</si>
  <si>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</si>
  <si>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</si>
  <si>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</si>
  <si>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</si>
  <si>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</si>
  <si>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</si>
  <si>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</si>
  <si>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</si>
  <si>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</si>
  <si>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</si>
  <si>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</si>
  <si>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</si>
  <si>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</si>
  <si>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</si>
  <si>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</si>
  <si>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</si>
  <si>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</si>
  <si>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</si>
  <si>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</si>
  <si>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</si>
  <si>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</si>
  <si>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</si>
  <si>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</si>
  <si>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</si>
  <si>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</si>
  <si>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</si>
  <si>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</si>
  <si>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</si>
  <si>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</si>
  <si>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</si>
  <si>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</si>
  <si>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</si>
  <si>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</si>
  <si>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</si>
  <si>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</si>
  <si>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</si>
  <si>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</si>
  <si>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</si>
  <si>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</si>
  <si>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</si>
  <si>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</si>
  <si>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</si>
  <si>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</si>
  <si>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</si>
  <si>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</si>
  <si>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</si>
  <si>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</si>
  <si>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</si>
  <si>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</si>
  <si>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</si>
  <si>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</si>
  <si>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</si>
  <si>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</si>
  <si>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</si>
  <si>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</si>
  <si>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</si>
  <si>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</si>
  <si>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</si>
  <si>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</si>
  <si>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</si>
  <si>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</si>
  <si>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</si>
  <si>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</si>
  <si>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</si>
  <si>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</si>
  <si>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</si>
  <si>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</si>
  <si>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</si>
  <si>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</si>
  <si>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</si>
  <si>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</si>
  <si>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</si>
  <si>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</si>
  <si>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</si>
  <si>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</si>
  <si>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</si>
  <si>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</si>
  <si>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</si>
  <si>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</si>
  <si>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</si>
  <si>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</si>
  <si>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</si>
  <si>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</si>
  <si>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</si>
  <si>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</si>
  <si>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</si>
  <si>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</si>
  <si>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</si>
  <si>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</si>
  <si>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</si>
  <si>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</si>
  <si>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</si>
  <si>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</si>
  <si>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</si>
  <si>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</si>
  <si>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</si>
  <si>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</si>
  <si>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</si>
  <si>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</si>
  <si>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</si>
  <si>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</si>
  <si>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</si>
  <si>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</si>
  <si>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</si>
  <si>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</si>
  <si>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</si>
  <si>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</si>
  <si>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</si>
  <si>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</si>
  <si>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</si>
  <si>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</si>
  <si>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</si>
  <si>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</si>
  <si>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</si>
  <si>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</si>
  <si>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</si>
  <si>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</si>
  <si>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</si>
  <si>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</si>
  <si>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</si>
  <si>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</si>
  <si>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</si>
  <si>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</si>
  <si>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</si>
  <si>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</si>
  <si>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</si>
  <si>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</si>
  <si>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</si>
  <si>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</si>
  <si>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</si>
  <si>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</si>
  <si>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</si>
  <si>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</si>
  <si>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</si>
  <si>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</si>
  <si>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</si>
  <si>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</si>
  <si>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</si>
  <si>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</si>
  <si>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</si>
  <si>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</si>
  <si>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</si>
  <si>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</si>
  <si>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</si>
  <si>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</si>
  <si>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</si>
  <si>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</si>
  <si>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</si>
  <si>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</si>
  <si>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</si>
  <si>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</si>
  <si>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</si>
  <si>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</si>
  <si>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</si>
  <si>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</si>
  <si>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</si>
  <si>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</si>
  <si>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</si>
  <si>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</si>
  <si>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</si>
  <si>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</si>
  <si>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</si>
  <si>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</si>
  <si>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</si>
  <si>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</si>
  <si>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</si>
  <si>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</si>
  <si>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</si>
  <si>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</si>
  <si>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</si>
  <si>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</si>
  <si>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</si>
  <si>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</si>
  <si>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</si>
  <si>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</si>
  <si>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</si>
  <si>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</si>
  <si>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</si>
  <si>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</si>
  <si>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</si>
  <si>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</si>
  <si>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</si>
  <si>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</si>
  <si>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</si>
  <si>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</si>
  <si>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</si>
  <si>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</si>
  <si>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</si>
  <si>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</si>
  <si>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</si>
  <si>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</si>
  <si>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</si>
  <si>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</si>
  <si>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</si>
  <si>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</si>
  <si>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</si>
  <si>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</si>
  <si>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</si>
  <si>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</si>
  <si>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</si>
  <si>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</si>
  <si>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</si>
  <si>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</si>
  <si>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</si>
  <si>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</si>
  <si>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</si>
  <si>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</si>
  <si>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</si>
  <si>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</si>
  <si>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</si>
  <si>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</si>
  <si>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</si>
  <si>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</si>
  <si>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</si>
  <si>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</si>
  <si>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</si>
  <si>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</si>
  <si>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</si>
  <si>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</si>
  <si>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</si>
  <si>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</si>
  <si>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</si>
  <si>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</si>
  <si>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</si>
  <si>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</si>
  <si>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</si>
  <si>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</si>
  <si>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</si>
  <si>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</si>
  <si>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</si>
  <si>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</si>
  <si>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</si>
  <si>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</si>
  <si>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</si>
  <si>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</si>
  <si>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</si>
  <si>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</si>
  <si>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</si>
  <si>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</si>
  <si>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</si>
  <si>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</si>
  <si>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</si>
  <si>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</si>
  <si>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</si>
  <si>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</si>
  <si>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</si>
  <si>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</si>
  <si>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</si>
  <si>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</si>
  <si>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</si>
  <si>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</si>
  <si>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</si>
  <si>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</si>
  <si>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</si>
  <si>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</si>
  <si>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</si>
  <si>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</si>
  <si>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</si>
  <si>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</si>
  <si>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</si>
  <si>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</si>
  <si>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</si>
  <si>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</si>
  <si>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</si>
  <si>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</si>
  <si>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</si>
  <si>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</si>
  <si>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</si>
  <si>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</si>
  <si>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</si>
  <si>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</si>
  <si>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</si>
  <si>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</si>
  <si>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</si>
  <si>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</si>
  <si>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</si>
  <si>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</si>
  <si>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</si>
  <si>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</si>
  <si>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</si>
  <si>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</si>
  <si>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</si>
  <si>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</si>
  <si>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</si>
  <si>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</si>
  <si>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</si>
  <si>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</si>
  <si>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</si>
  <si>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</si>
  <si>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</si>
  <si>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</si>
  <si>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</si>
  <si>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</si>
  <si>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</si>
  <si>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</si>
  <si>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</si>
  <si>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</si>
  <si>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</si>
  <si>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</si>
  <si>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</si>
  <si>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</si>
  <si>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</si>
  <si>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</si>
  <si>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</si>
  <si>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</si>
  <si>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</si>
  <si>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</si>
  <si>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</si>
  <si>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</si>
  <si>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</si>
  <si>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</si>
  <si>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</si>
  <si>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</si>
  <si>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</si>
  <si>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</si>
  <si>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</si>
  <si>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</si>
  <si>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</si>
  <si>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</si>
  <si>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</si>
  <si>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</si>
  <si>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</si>
  <si>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</si>
  <si>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</si>
  <si>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</si>
  <si>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</si>
  <si>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</si>
  <si>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</si>
  <si>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</si>
  <si>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</si>
  <si>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</si>
  <si>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</si>
  <si>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</si>
  <si>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</si>
  <si>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</si>
  <si>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</si>
  <si>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</si>
  <si>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</si>
  <si>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</si>
  <si>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</si>
  <si>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</si>
  <si>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</si>
  <si>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</si>
  <si>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</si>
  <si>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</si>
  <si>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</si>
  <si>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</si>
  <si>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</si>
  <si>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</si>
  <si>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</si>
  <si>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</si>
  <si>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</si>
  <si>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</si>
  <si>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</si>
  <si>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</si>
  <si>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</si>
  <si>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</si>
  <si>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</si>
  <si>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</si>
  <si>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</si>
  <si>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</si>
  <si>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</si>
  <si>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</si>
  <si>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</si>
  <si>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</si>
  <si>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</si>
  <si>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</si>
  <si>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</si>
  <si>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</si>
  <si>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</si>
  <si>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</si>
  <si>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</si>
  <si>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</si>
  <si>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</si>
  <si>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</si>
  <si>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</si>
  <si>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</si>
  <si>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</si>
  <si>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</si>
  <si>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</si>
  <si>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</si>
  <si>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</si>
  <si>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</si>
  <si>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</si>
  <si>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</si>
  <si>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</si>
  <si>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</si>
  <si>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</si>
  <si>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</si>
  <si>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</si>
  <si>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</si>
  <si>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</si>
  <si>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</si>
  <si>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</si>
  <si>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</si>
  <si>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</si>
  <si>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</si>
  <si>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</si>
  <si>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</si>
  <si>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</si>
  <si>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</si>
  <si>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</si>
  <si>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</si>
  <si>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</si>
  <si>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</si>
  <si>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</si>
  <si>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</si>
  <si>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</si>
  <si>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</si>
  <si>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</si>
  <si>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</si>
  <si>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</si>
  <si>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</si>
  <si>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</si>
  <si>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</si>
  <si>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</si>
  <si>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</si>
  <si>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</si>
  <si>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</si>
  <si>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</si>
  <si>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</si>
  <si>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</si>
  <si>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</si>
  <si>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</si>
  <si>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</si>
  <si>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</si>
  <si>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</si>
  <si>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</si>
  <si>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</si>
  <si>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</si>
  <si>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</si>
  <si>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</si>
  <si>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</si>
  <si>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</si>
  <si>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</si>
  <si>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</si>
  <si>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</si>
  <si>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</si>
  <si>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</si>
  <si>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</si>
  <si>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</si>
  <si>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</si>
  <si>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</si>
  <si>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</si>
  <si>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</si>
  <si>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</si>
  <si>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</si>
  <si>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</si>
  <si>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</si>
  <si>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</si>
  <si>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</si>
  <si>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</si>
  <si>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</si>
  <si>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</si>
  <si>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</si>
  <si>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</si>
  <si>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</si>
  <si>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</si>
  <si>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</si>
  <si>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</si>
  <si>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</si>
  <si>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</si>
  <si>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</si>
  <si>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</si>
  <si>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</si>
  <si>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</si>
  <si>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</si>
  <si>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</si>
  <si>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</si>
  <si>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</si>
  <si>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</si>
  <si>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</si>
  <si>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</si>
  <si>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</si>
  <si>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</si>
  <si>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</si>
  <si>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</si>
  <si>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</si>
  <si>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</si>
  <si>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</si>
  <si>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</si>
  <si>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</si>
  <si>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</si>
  <si>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</si>
  <si>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</si>
  <si>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</si>
  <si>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</si>
  <si>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</si>
  <si>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</si>
  <si>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</si>
  <si>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</si>
  <si>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</si>
  <si>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</si>
  <si>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</si>
  <si>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</si>
  <si>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</si>
  <si>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</si>
  <si>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</si>
  <si>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</si>
  <si>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</si>
  <si>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</si>
  <si>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</si>
  <si>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</si>
  <si>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</si>
  <si>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</si>
  <si>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</si>
  <si>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</si>
  <si>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</si>
  <si>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</si>
  <si>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</si>
  <si>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</si>
  <si>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</si>
  <si>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</si>
  <si>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</si>
  <si>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</si>
  <si>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</si>
  <si>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</si>
  <si>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</si>
  <si>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</si>
  <si>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</si>
  <si>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</si>
  <si>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</si>
  <si>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</si>
  <si>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</si>
  <si>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</si>
  <si>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</si>
  <si>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</si>
  <si>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</si>
  <si>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</si>
  <si>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</si>
  <si>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</si>
  <si>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</si>
  <si>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</si>
  <si>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</si>
  <si>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</si>
  <si>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</si>
  <si>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</si>
  <si>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</si>
  <si>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</si>
  <si>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</si>
  <si>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</si>
  <si>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</si>
  <si>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</si>
  <si>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</si>
  <si>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</si>
  <si>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</si>
  <si>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</si>
  <si>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</si>
  <si>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</si>
  <si>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</si>
  <si>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</si>
  <si>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</si>
  <si>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</si>
  <si>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</si>
  <si>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</si>
  <si>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</si>
  <si>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</si>
  <si>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</si>
  <si>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</si>
  <si>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</si>
  <si>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</si>
  <si>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</si>
  <si>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</si>
  <si>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</si>
  <si>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</si>
  <si>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</si>
  <si>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</si>
  <si>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</si>
  <si>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</si>
  <si>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</si>
  <si>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</si>
  <si>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</si>
  <si>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</si>
  <si>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</si>
  <si>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</si>
  <si>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</si>
  <si>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</si>
  <si>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</si>
  <si>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</si>
  <si>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</si>
  <si>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</si>
  <si>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</si>
  <si>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</si>
  <si>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</si>
  <si>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</si>
  <si>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</si>
  <si>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</si>
  <si>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</si>
  <si>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</si>
  <si>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</si>
  <si>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</si>
  <si>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</si>
  <si>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</si>
  <si>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</si>
  <si>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</si>
  <si>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</si>
  <si>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</si>
  <si>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</si>
  <si>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</si>
  <si>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</si>
  <si>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</si>
  <si>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</si>
  <si>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</si>
  <si>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</si>
  <si>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</si>
  <si>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</si>
  <si>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</si>
  <si>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</si>
  <si>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</si>
  <si>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</si>
  <si>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</si>
  <si>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</si>
  <si>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</si>
  <si>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</si>
  <si>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</si>
  <si>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</si>
  <si>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</si>
  <si>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</si>
  <si>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</si>
  <si>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</si>
  <si>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</si>
  <si>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</si>
  <si>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</si>
  <si>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</si>
  <si>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</si>
  <si>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</si>
  <si>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</si>
  <si>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</si>
  <si>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</si>
  <si>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</si>
  <si>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</si>
  <si>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</si>
  <si>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</si>
  <si>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</si>
  <si>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</si>
  <si>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</si>
  <si>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</si>
  <si>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</si>
  <si>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</si>
  <si>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</si>
  <si>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</si>
  <si>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</si>
  <si>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</si>
  <si>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</si>
  <si>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</si>
  <si>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</si>
  <si>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</si>
  <si>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</si>
  <si>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</si>
  <si>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</si>
  <si>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</si>
  <si>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</si>
  <si>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</si>
  <si>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</si>
  <si>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</si>
  <si>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</si>
  <si>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</si>
  <si>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</si>
  <si>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</si>
  <si>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</si>
  <si>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</si>
  <si>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</si>
  <si>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</si>
  <si>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</si>
  <si>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</si>
  <si>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</si>
  <si>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</si>
  <si>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</si>
  <si>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</si>
  <si>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</si>
  <si>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</si>
  <si>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</si>
  <si>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</si>
  <si>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</si>
  <si>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</si>
  <si>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</si>
  <si>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</si>
  <si>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</si>
  <si>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</si>
  <si>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</si>
  <si>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</si>
  <si>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</si>
  <si>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</si>
  <si>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</si>
  <si>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</si>
  <si>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</si>
  <si>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</si>
  <si>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</si>
  <si>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</si>
  <si>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</si>
  <si>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</si>
  <si>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</si>
  <si>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</si>
  <si>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</si>
  <si>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</si>
  <si>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</si>
  <si>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</si>
  <si>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</si>
  <si>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</si>
  <si>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</si>
  <si>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</si>
  <si>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</si>
  <si>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</si>
  <si>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</si>
  <si>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</si>
  <si>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</si>
  <si>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</si>
  <si>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</si>
  <si>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</si>
  <si>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</si>
  <si>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</si>
  <si>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</si>
  <si>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</si>
  <si>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</si>
  <si>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</si>
  <si>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</si>
  <si>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</si>
  <si>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</si>
  <si>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</si>
  <si>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</si>
  <si>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</si>
  <si>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</si>
  <si>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</si>
  <si>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</si>
  <si>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</si>
  <si>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</si>
  <si>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</si>
  <si>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</si>
  <si>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</si>
  <si>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</si>
  <si>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</si>
  <si>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</si>
  <si>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</si>
  <si>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</si>
  <si>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</si>
  <si>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</si>
  <si>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</si>
  <si>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</si>
  <si>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</si>
  <si>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</si>
  <si>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</si>
  <si>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</si>
  <si>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</si>
  <si>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</si>
  <si>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</si>
  <si>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</si>
  <si>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</si>
  <si>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</si>
  <si>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</si>
  <si>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</si>
  <si>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</si>
  <si>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</si>
  <si>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</si>
  <si>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</si>
  <si>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</si>
  <si>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</si>
  <si>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</si>
  <si>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</si>
  <si>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</si>
  <si>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</si>
  <si>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</si>
  <si>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</si>
  <si>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</si>
  <si>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</si>
  <si>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</si>
  <si>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</si>
  <si>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</si>
  <si>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</si>
  <si>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</si>
  <si>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</si>
  <si>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</si>
  <si>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</si>
  <si>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</si>
  <si>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</si>
  <si>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</si>
  <si>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</si>
  <si>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</si>
  <si>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</si>
  <si>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</si>
  <si>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</si>
  <si>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</si>
  <si>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</si>
  <si>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</si>
  <si>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</si>
  <si>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</si>
  <si>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</si>
  <si>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</si>
  <si>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</si>
  <si>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</si>
  <si>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</si>
  <si>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</si>
  <si>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</si>
  <si>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</si>
  <si>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</si>
  <si>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</si>
  <si>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</si>
  <si>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</si>
  <si>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</si>
  <si>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</si>
  <si>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</si>
  <si>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</si>
  <si>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</si>
  <si>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</si>
  <si>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</si>
  <si>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</si>
  <si>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</si>
  <si>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</si>
  <si>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</si>
  <si>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</si>
  <si>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</si>
  <si>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</si>
  <si>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</si>
  <si>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</si>
  <si>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</si>
  <si>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</si>
  <si>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</si>
  <si>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</si>
  <si>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</si>
  <si>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</si>
  <si>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</si>
  <si>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</si>
  <si>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</si>
  <si>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</si>
  <si>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</si>
  <si>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</si>
  <si>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</si>
  <si>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</si>
  <si>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</si>
  <si>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</si>
  <si>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</si>
  <si>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</si>
  <si>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</si>
  <si>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</si>
  <si>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</si>
  <si>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</si>
  <si>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</si>
  <si>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</si>
  <si>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</si>
  <si>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</si>
  <si>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</si>
  <si>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</si>
  <si>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</si>
  <si>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</si>
  <si>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</si>
  <si>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</si>
  <si>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</si>
  <si>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</si>
  <si>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</si>
  <si>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</si>
  <si>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</si>
  <si>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</si>
  <si>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</si>
  <si>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</si>
  <si>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</si>
  <si>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</si>
  <si>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</si>
  <si>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</si>
  <si>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</si>
  <si>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</si>
  <si>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</si>
  <si>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</si>
  <si>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</si>
  <si>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</si>
  <si>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</si>
  <si>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</si>
  <si>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</si>
  <si>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</si>
  <si>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</si>
  <si>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</si>
  <si>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</si>
  <si>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</si>
  <si>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</si>
  <si>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</si>
  <si>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</si>
  <si>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</si>
  <si>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</si>
  <si>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</si>
  <si>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</si>
  <si>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</si>
  <si>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</si>
  <si>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</si>
  <si>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</si>
  <si>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</si>
  <si>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</si>
  <si>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</si>
  <si>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</si>
  <si>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</si>
  <si>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</si>
  <si>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</si>
  <si>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</si>
  <si>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</si>
  <si>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</si>
  <si>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</si>
  <si>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</si>
  <si>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</si>
  <si>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</si>
  <si>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</si>
  <si>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</si>
  <si>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</si>
  <si>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</si>
  <si>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</si>
  <si>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</si>
  <si>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</si>
  <si>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</si>
  <si>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</si>
  <si>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</si>
  <si>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</si>
  <si>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</si>
  <si>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</si>
  <si>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</si>
  <si>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</si>
  <si>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</si>
  <si>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</si>
  <si>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</si>
  <si>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</si>
  <si>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</si>
  <si>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</si>
  <si>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</si>
  <si>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</si>
  <si>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</si>
  <si>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</si>
  <si>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</si>
  <si>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</si>
  <si>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</si>
  <si>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</si>
  <si>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</si>
  <si>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</si>
  <si>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</si>
  <si>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</si>
  <si>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</si>
  <si>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</si>
  <si>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</si>
  <si>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</si>
  <si>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</si>
  <si>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</si>
  <si>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</si>
  <si>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</si>
  <si>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</si>
  <si>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</si>
  <si>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</si>
  <si>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</si>
  <si>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</si>
  <si>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</si>
  <si>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</si>
  <si>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</si>
  <si>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</si>
  <si>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</si>
  <si>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</si>
  <si>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</si>
  <si>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</si>
  <si>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</si>
  <si>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</si>
  <si>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</si>
  <si>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</si>
  <si>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</si>
  <si>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</si>
  <si>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</si>
  <si>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</si>
  <si>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</si>
  <si>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</si>
  <si>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</si>
  <si>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</si>
  <si>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</si>
  <si>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</si>
  <si>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</si>
  <si>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</si>
  <si>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</si>
  <si>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</si>
  <si>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</si>
  <si>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</si>
  <si>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</si>
  <si>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</si>
  <si>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</si>
  <si>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</si>
  <si>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</si>
  <si>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</si>
  <si>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</si>
  <si>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</si>
  <si>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</si>
  <si>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</si>
  <si>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</si>
  <si>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</si>
  <si>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</si>
  <si>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</si>
  <si>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</si>
  <si>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</si>
  <si>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</si>
  <si>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</si>
  <si>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</si>
  <si>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</si>
  <si>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</si>
  <si>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</si>
  <si>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</si>
  <si>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</si>
  <si>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</si>
  <si>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</si>
  <si>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</si>
  <si>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</si>
  <si>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</si>
  <si>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</si>
  <si>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</si>
  <si>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</si>
  <si>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</si>
  <si>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</si>
  <si>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</si>
  <si>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</si>
  <si>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</si>
  <si>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</si>
  <si>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</si>
  <si>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</si>
  <si>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</si>
  <si>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</si>
  <si>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</si>
  <si>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</si>
  <si>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</si>
  <si>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</si>
  <si>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</si>
  <si>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</si>
  <si>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</si>
  <si>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</si>
  <si>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</si>
  <si>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</si>
  <si>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</si>
  <si>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</si>
  <si>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</si>
  <si>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</si>
  <si>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</si>
  <si>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</si>
  <si>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</si>
  <si>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</si>
  <si>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</si>
  <si>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</si>
  <si>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</si>
  <si>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</si>
  <si>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</si>
  <si>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</si>
  <si>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</si>
  <si>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</si>
  <si>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</si>
  <si>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</si>
  <si>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</si>
  <si>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</si>
  <si>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</si>
  <si>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</si>
  <si>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</si>
  <si>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</si>
  <si>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</si>
  <si>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</si>
  <si>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</si>
  <si>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</si>
  <si>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</si>
  <si>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</si>
  <si>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</si>
  <si>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</si>
  <si>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</si>
  <si>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</si>
  <si>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</si>
  <si>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</si>
  <si>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</si>
  <si>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</si>
  <si>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</si>
  <si>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</si>
  <si>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</si>
  <si>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</si>
  <si>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</si>
  <si>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</si>
  <si>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</si>
  <si>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</si>
  <si>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</si>
  <si>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</si>
  <si>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</si>
  <si>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</si>
  <si>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</si>
  <si>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</si>
  <si>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</si>
  <si>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</si>
  <si>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</si>
  <si>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</si>
  <si>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</si>
  <si>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</si>
  <si>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</si>
  <si>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</si>
  <si>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</si>
  <si>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</si>
  <si>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</si>
  <si>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</si>
  <si>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</si>
  <si>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</si>
  <si>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</si>
  <si>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</si>
  <si>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</si>
  <si>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</si>
  <si>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</si>
  <si>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</si>
  <si>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</si>
  <si>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</si>
  <si>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</si>
  <si>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</si>
  <si>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</si>
  <si>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</si>
  <si>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</si>
  <si>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</si>
  <si>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</si>
  <si>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</si>
  <si>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</si>
  <si>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</si>
  <si>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</si>
  <si>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</si>
  <si>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</si>
  <si>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</si>
  <si>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</si>
  <si>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</si>
  <si>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</si>
  <si>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</si>
  <si>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</si>
  <si>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</si>
  <si>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</si>
  <si>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</si>
  <si>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</si>
  <si>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</si>
  <si>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</si>
  <si>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</si>
  <si>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</si>
  <si>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</si>
  <si>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</si>
  <si>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</si>
  <si>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</si>
  <si>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</si>
  <si>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</si>
  <si>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</si>
  <si>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</si>
  <si>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</si>
  <si>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</si>
  <si>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</si>
  <si>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</si>
  <si>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</si>
  <si>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</si>
  <si>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</si>
  <si>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</si>
  <si>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</si>
  <si>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</si>
  <si>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</si>
  <si>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</si>
  <si>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</si>
  <si>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</si>
  <si>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</si>
  <si>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</si>
  <si>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</si>
  <si>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</si>
  <si>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</si>
  <si>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</si>
  <si>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</si>
  <si>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</si>
  <si>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</si>
  <si>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</si>
  <si>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</si>
  <si>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</si>
  <si>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</si>
  <si>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</si>
  <si>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</si>
  <si>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</si>
  <si>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</si>
  <si>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</si>
  <si>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</si>
  <si>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</si>
  <si>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</si>
  <si>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</si>
  <si>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</si>
  <si>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</si>
  <si>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</si>
  <si>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</si>
  <si>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</si>
  <si>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</si>
  <si>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</si>
  <si>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</si>
  <si>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</si>
  <si>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</si>
  <si>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</si>
  <si>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</si>
  <si>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</si>
  <si>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</si>
  <si>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</si>
  <si>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</si>
  <si>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</si>
  <si>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</si>
  <si>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</si>
  <si>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</si>
  <si>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</si>
  <si>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</si>
  <si>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</si>
  <si>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</si>
  <si>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</si>
  <si>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</si>
  <si>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</si>
  <si>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</si>
  <si>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</si>
  <si>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</si>
  <si>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</si>
  <si>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</si>
  <si>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</si>
  <si>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</si>
  <si>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</si>
  <si>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</si>
  <si>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</si>
  <si>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</si>
  <si>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</si>
  <si>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</si>
  <si>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</si>
  <si>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</si>
  <si>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</si>
  <si>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</si>
  <si>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</si>
  <si>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</si>
  <si>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</si>
  <si>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</si>
  <si>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</si>
  <si>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</si>
  <si>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</si>
  <si>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</si>
  <si>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</si>
  <si>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</si>
  <si>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</si>
  <si>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</si>
  <si>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</si>
  <si>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</si>
  <si>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</si>
  <si>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</si>
  <si>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</si>
  <si>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</si>
  <si>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</si>
  <si>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</si>
  <si>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</si>
  <si>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</si>
  <si>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</si>
  <si>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</si>
  <si>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</si>
  <si>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</si>
  <si>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</si>
  <si>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</si>
  <si>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</si>
  <si>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</si>
  <si>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</si>
  <si>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</si>
  <si>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</si>
  <si>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</si>
  <si>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</si>
  <si>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</si>
  <si>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</si>
  <si>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</si>
  <si>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</si>
  <si>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</si>
  <si>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</si>
  <si>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</si>
  <si>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</si>
  <si>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</si>
  <si>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</si>
  <si>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</si>
  <si>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</si>
  <si>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</si>
  <si>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</si>
  <si>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</si>
  <si>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</si>
  <si>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</si>
  <si>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</si>
  <si>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</si>
  <si>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</si>
  <si>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</si>
  <si>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</si>
  <si>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</si>
  <si>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</si>
  <si>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</si>
  <si>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</si>
  <si>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</si>
  <si>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</si>
  <si>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</si>
  <si>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</si>
  <si>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</si>
  <si>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</si>
  <si>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</si>
  <si>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</si>
  <si>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</si>
  <si>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</si>
  <si>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</si>
  <si>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</si>
  <si>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</si>
  <si>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</si>
  <si>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</si>
  <si>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</si>
  <si>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</si>
  <si>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</si>
  <si>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</si>
  <si>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</si>
  <si>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</si>
  <si>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</si>
  <si>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</si>
  <si>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</si>
  <si>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</si>
  <si>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</si>
  <si>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</si>
  <si>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</si>
  <si>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</si>
  <si>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</si>
  <si>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</si>
  <si>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</si>
  <si>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</si>
  <si>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</si>
  <si>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</si>
  <si>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</si>
  <si>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</si>
  <si>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</si>
  <si>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</si>
  <si>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</si>
  <si>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</si>
  <si>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</si>
  <si>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</si>
  <si>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</si>
  <si>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</si>
  <si>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</si>
  <si>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</si>
  <si>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</si>
  <si>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</si>
  <si>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</si>
  <si>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</si>
  <si>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</si>
  <si>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</si>
  <si>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</si>
  <si>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</si>
  <si>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</si>
  <si>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</si>
  <si>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</si>
  <si>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</si>
  <si>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</si>
  <si>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</si>
  <si>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</si>
  <si>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</si>
  <si>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</si>
  <si>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</si>
  <si>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</si>
  <si>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</si>
  <si>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</si>
  <si>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</si>
  <si>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</si>
  <si>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</si>
  <si>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</si>
  <si>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</si>
  <si>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</si>
  <si>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</si>
  <si>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</si>
  <si>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</si>
  <si>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</si>
  <si>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</si>
  <si>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</si>
  <si>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</si>
  <si>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</si>
  <si>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</si>
  <si>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</si>
  <si>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</si>
  <si>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</si>
  <si>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</si>
  <si>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</si>
  <si>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</si>
  <si>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</si>
  <si>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</si>
  <si>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</si>
  <si>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</si>
  <si>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</si>
  <si>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</si>
  <si>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</si>
  <si>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</si>
  <si>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</si>
  <si>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</si>
  <si>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</si>
  <si>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</si>
  <si>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</si>
  <si>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</si>
  <si>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</si>
  <si>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</si>
  <si>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</si>
  <si>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</si>
  <si>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</si>
  <si>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</si>
  <si>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</si>
  <si>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</si>
  <si>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</si>
  <si>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</si>
  <si>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</si>
  <si>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</si>
  <si>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</si>
  <si>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</si>
  <si>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</si>
  <si>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</si>
  <si>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</si>
  <si>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</si>
  <si>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</si>
  <si>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</si>
  <si>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</si>
  <si>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</si>
  <si>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</si>
  <si>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</si>
  <si>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</si>
  <si>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</si>
  <si>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</si>
  <si>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</si>
  <si>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</si>
  <si>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</si>
  <si>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</si>
  <si>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</si>
  <si>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</si>
  <si>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</si>
  <si>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</si>
  <si>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</si>
  <si>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</si>
  <si>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</si>
  <si>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</si>
  <si>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</si>
  <si>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</si>
  <si>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</si>
  <si>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</si>
  <si>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</si>
  <si>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</si>
  <si>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</si>
  <si>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</si>
  <si>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</si>
  <si>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</si>
  <si>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</si>
  <si>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</si>
  <si>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</si>
  <si>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</si>
  <si>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</si>
  <si>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</si>
  <si>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</si>
  <si>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</si>
  <si>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</si>
  <si>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</si>
  <si>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</si>
  <si>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</si>
  <si>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</si>
  <si>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</si>
  <si>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</si>
  <si>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</si>
  <si>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</si>
  <si>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</si>
  <si>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</si>
  <si>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</si>
  <si>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</si>
  <si>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</si>
  <si>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</si>
  <si>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</si>
  <si>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</si>
  <si>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</si>
  <si>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</si>
  <si>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</si>
  <si>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</si>
  <si>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</si>
  <si>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</si>
  <si>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</si>
  <si>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</si>
  <si>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</si>
  <si>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</si>
  <si>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</si>
  <si>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</si>
  <si>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</si>
  <si>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</si>
  <si>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</si>
  <si>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</si>
  <si>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</si>
  <si>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</si>
  <si>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</si>
  <si>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</si>
  <si>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</si>
  <si>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</si>
  <si>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</si>
  <si>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</si>
  <si>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</si>
  <si>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</si>
  <si>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</si>
  <si>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</si>
  <si>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</si>
  <si>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</si>
  <si>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</si>
  <si>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</si>
  <si>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</si>
  <si>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</si>
  <si>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</si>
  <si>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</si>
  <si>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</si>
  <si>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</si>
  <si>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</si>
  <si>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</si>
  <si>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</si>
  <si>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</si>
  <si>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</si>
  <si>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</si>
  <si>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</si>
  <si>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</si>
  <si>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</si>
  <si>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</si>
  <si>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</si>
  <si>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</si>
  <si>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</si>
  <si>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</si>
  <si>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</si>
  <si>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</si>
  <si>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</si>
  <si>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</si>
  <si>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</si>
  <si>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</si>
  <si>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</si>
  <si>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</si>
  <si>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</si>
  <si>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</si>
  <si>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</si>
  <si>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</si>
  <si>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</si>
  <si>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</si>
  <si>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</si>
  <si>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</si>
  <si>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</si>
  <si>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</si>
  <si>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</si>
  <si>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</si>
  <si>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</si>
  <si>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</si>
  <si>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</si>
  <si>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</si>
  <si>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</si>
  <si>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</si>
  <si>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</si>
  <si>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</si>
  <si>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</si>
  <si>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</si>
  <si>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</si>
  <si>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</si>
  <si>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</si>
  <si>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</si>
  <si>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</si>
  <si>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</si>
  <si>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</si>
  <si>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</si>
  <si>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</si>
  <si>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</si>
  <si>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</si>
  <si>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</si>
  <si>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</si>
  <si>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</si>
  <si>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</si>
  <si>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</si>
  <si>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</si>
  <si>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</si>
  <si>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</si>
  <si>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</si>
  <si>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</si>
  <si>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</si>
  <si>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</si>
  <si>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</si>
  <si>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</si>
  <si>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</si>
  <si>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</si>
  <si>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</si>
  <si>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</si>
  <si>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</si>
  <si>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</si>
  <si>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</si>
  <si>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</si>
  <si>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</si>
  <si>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</si>
  <si>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</si>
  <si>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</si>
  <si>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</si>
  <si>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</si>
  <si>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</si>
  <si>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</si>
  <si>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</si>
  <si>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</si>
  <si>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</si>
  <si>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</si>
  <si>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</si>
  <si>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</si>
  <si>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</si>
  <si>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</si>
  <si>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</si>
  <si>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</si>
  <si>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</si>
  <si>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</si>
  <si>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</si>
  <si>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</si>
  <si>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</si>
  <si>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</si>
  <si>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</si>
  <si>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</si>
  <si>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</si>
  <si>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</si>
  <si>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</si>
  <si>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</si>
  <si>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</si>
  <si>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</si>
  <si>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</si>
  <si>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</si>
  <si>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</si>
  <si>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</si>
  <si>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</si>
  <si>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</si>
  <si>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</si>
  <si>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</si>
  <si>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</si>
  <si>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</si>
  <si>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</si>
  <si>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</si>
  <si>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</si>
  <si>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</si>
  <si>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</si>
  <si>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</si>
  <si>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</si>
  <si>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</si>
  <si>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</si>
  <si>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</si>
  <si>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</si>
  <si>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</si>
  <si>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</si>
  <si>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</si>
  <si>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</si>
  <si>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</si>
  <si>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</si>
  <si>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</si>
  <si>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</si>
  <si>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</si>
  <si>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</si>
  <si>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</si>
  <si>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</si>
  <si>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</si>
  <si>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</si>
  <si>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</si>
  <si>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</si>
  <si>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</si>
  <si>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</si>
  <si>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</si>
  <si>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</si>
  <si>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</si>
  <si>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</si>
  <si>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</si>
  <si>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</si>
  <si>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</si>
  <si>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</si>
  <si>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</si>
  <si>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</si>
  <si>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</si>
  <si>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</si>
  <si>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</si>
  <si>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</si>
  <si>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</si>
  <si>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</si>
  <si>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</si>
  <si>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</si>
  <si>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</si>
  <si>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</si>
  <si>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</si>
  <si>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</si>
  <si>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</si>
  <si>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</si>
  <si>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</si>
  <si>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</si>
  <si>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</si>
  <si>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</si>
  <si>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</si>
  <si>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</si>
  <si>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</si>
  <si>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</si>
  <si>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</si>
  <si>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</si>
  <si>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</si>
  <si>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</si>
  <si>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</si>
  <si>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</si>
  <si>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</si>
  <si>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</si>
  <si>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</si>
  <si>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</si>
  <si>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</si>
  <si>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</si>
  <si>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</si>
  <si>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</si>
  <si>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</si>
  <si>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</si>
  <si>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</si>
  <si>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</si>
  <si>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</si>
  <si>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</si>
  <si>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</si>
  <si>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</si>
  <si>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</si>
  <si>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</si>
  <si>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</si>
  <si>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</si>
  <si>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</si>
  <si>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</si>
  <si>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</si>
  <si>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</si>
  <si>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</si>
  <si>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</si>
  <si>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</si>
  <si>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</si>
  <si>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</si>
  <si>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</si>
  <si>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</si>
  <si>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</si>
  <si>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</si>
  <si>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</si>
  <si>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</si>
  <si>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</si>
  <si>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</si>
  <si>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</si>
  <si>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</si>
  <si>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</si>
  <si>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</si>
  <si>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</si>
  <si>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</si>
  <si>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</si>
  <si>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</si>
  <si>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</si>
  <si>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</si>
  <si>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</si>
  <si>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</si>
  <si>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</si>
  <si>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</si>
  <si>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</si>
  <si>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</si>
  <si>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</si>
  <si>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</si>
  <si>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</si>
  <si>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</si>
  <si>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</si>
  <si>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</si>
  <si>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</si>
  <si>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</si>
  <si>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</si>
  <si>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</si>
  <si>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</si>
  <si>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</si>
  <si>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</si>
  <si>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</si>
  <si>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</si>
  <si>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</si>
  <si>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</si>
  <si>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</si>
  <si>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</si>
  <si>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</si>
  <si>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</si>
  <si>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</si>
  <si>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</si>
  <si>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</si>
  <si>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</si>
  <si>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</si>
  <si>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</si>
  <si>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</si>
  <si>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</si>
  <si>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</si>
  <si>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</si>
  <si>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</si>
  <si>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</si>
  <si>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</si>
  <si>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</si>
  <si>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</si>
  <si>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</si>
  <si>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</si>
  <si>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</si>
  <si>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</si>
  <si>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</si>
  <si>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</si>
  <si>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</si>
  <si>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</si>
  <si>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</si>
  <si>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</si>
  <si>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</si>
  <si>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</si>
  <si>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</si>
  <si>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</si>
  <si>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</si>
  <si>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</si>
  <si>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</si>
  <si>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</si>
  <si>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</si>
  <si>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</si>
  <si>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</si>
  <si>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</si>
  <si>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</si>
  <si>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</si>
  <si>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</si>
  <si>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</si>
  <si>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</si>
  <si>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</si>
  <si>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</si>
  <si>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</si>
  <si>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</si>
  <si>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</si>
  <si>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</si>
  <si>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</si>
  <si>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</si>
  <si>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</si>
  <si>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</si>
  <si>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</si>
  <si>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</si>
  <si>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</si>
  <si>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</si>
  <si>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</si>
  <si>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</si>
  <si>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</si>
  <si>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</si>
  <si>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</si>
  <si>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</si>
  <si>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</si>
  <si>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</si>
  <si>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</si>
  <si>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</si>
  <si>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</si>
  <si>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</si>
  <si>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</si>
  <si>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</si>
  <si>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</si>
  <si>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</si>
  <si>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</si>
  <si>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</si>
  <si>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</si>
  <si>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</si>
  <si>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</si>
  <si>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</si>
  <si>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</si>
  <si>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</si>
  <si>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</si>
  <si>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</si>
  <si>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</si>
  <si>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</si>
  <si>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</si>
  <si>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</si>
  <si>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</si>
  <si>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</si>
  <si>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</si>
  <si>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</si>
  <si>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</si>
  <si>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</si>
  <si>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</si>
  <si>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</si>
  <si>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</si>
  <si>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</si>
  <si>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</si>
  <si>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</si>
  <si>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</si>
  <si>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</si>
  <si>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</si>
  <si>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</si>
  <si>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</si>
  <si>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</si>
  <si>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</si>
  <si>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</si>
  <si>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</si>
  <si>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</si>
  <si>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</si>
  <si>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</si>
  <si>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</si>
  <si>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</si>
  <si>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</si>
  <si>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</si>
  <si>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</si>
  <si>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</si>
  <si>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</si>
  <si>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</si>
  <si>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</si>
  <si>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</si>
  <si>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</si>
  <si>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</si>
  <si>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</si>
  <si>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</si>
  <si>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</si>
  <si>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</si>
  <si>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</si>
  <si>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</si>
  <si>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</si>
  <si>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</si>
  <si>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</si>
  <si>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</si>
  <si>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</si>
  <si>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</si>
  <si>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</si>
  <si>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</si>
  <si>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</si>
  <si>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</si>
  <si>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</si>
  <si>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</si>
  <si>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</si>
  <si>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</si>
  <si>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</si>
  <si>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</si>
  <si>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</si>
  <si>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</si>
  <si>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</si>
  <si>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</si>
  <si>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</si>
  <si>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</si>
  <si>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</si>
  <si>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</si>
  <si>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</si>
  <si>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</si>
  <si>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</si>
  <si>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</si>
  <si>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</si>
  <si>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</si>
  <si>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</si>
  <si>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</si>
  <si>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</si>
  <si>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</si>
  <si>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</si>
  <si>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</si>
  <si>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</si>
  <si>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</si>
  <si>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</si>
  <si>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</si>
  <si>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</si>
  <si>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</si>
  <si>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</si>
  <si>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</si>
  <si>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</si>
  <si>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</si>
  <si>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</si>
  <si>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</si>
  <si>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</si>
  <si>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</si>
  <si>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</si>
  <si>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</si>
  <si>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</si>
  <si>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</si>
  <si>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</si>
  <si>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</si>
  <si>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</si>
  <si>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</si>
  <si>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</si>
  <si>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</si>
  <si>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</si>
  <si>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</si>
  <si>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</si>
  <si>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</si>
  <si>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</si>
  <si>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</si>
  <si>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</si>
  <si>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</si>
  <si>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</si>
  <si>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</si>
  <si>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</si>
  <si>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</si>
  <si>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</si>
  <si>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</si>
  <si>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</si>
  <si>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</si>
  <si>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</si>
  <si>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</si>
  <si>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</si>
  <si>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</si>
  <si>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</si>
  <si>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</si>
  <si>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</si>
  <si>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</si>
  <si>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</si>
  <si>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</si>
  <si>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</si>
  <si>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</si>
  <si>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</si>
  <si>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</si>
  <si>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</si>
  <si>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</si>
  <si>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</si>
  <si>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</si>
  <si>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</si>
  <si>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</si>
  <si>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</si>
  <si>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</si>
  <si>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</si>
  <si>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</si>
  <si>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</si>
  <si>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</si>
  <si>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</si>
  <si>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</si>
  <si>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</si>
  <si>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</si>
  <si>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</si>
  <si>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</si>
  <si>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</si>
  <si>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</si>
  <si>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</si>
  <si>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</si>
  <si>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</si>
  <si>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</si>
  <si>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</si>
  <si>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</si>
  <si>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</si>
  <si>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</si>
  <si>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</si>
  <si>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</si>
  <si>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</si>
  <si>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</si>
  <si>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</si>
  <si>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</si>
  <si>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</si>
  <si>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</si>
  <si>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</si>
  <si>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</si>
  <si>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</si>
  <si>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</si>
  <si>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</si>
  <si>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</si>
  <si>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</si>
  <si>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</si>
  <si>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</si>
  <si>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</si>
  <si>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</si>
  <si>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</si>
  <si>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</si>
  <si>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</si>
  <si>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</si>
  <si>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</si>
  <si>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</si>
  <si>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</si>
  <si>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</si>
  <si>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</si>
  <si>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</si>
  <si>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</si>
  <si>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</si>
  <si>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</si>
  <si>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</si>
  <si>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</si>
  <si>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</si>
  <si>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</si>
  <si>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</si>
  <si>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</si>
  <si>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</si>
  <si>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</si>
  <si>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</si>
  <si>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</si>
  <si>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</si>
  <si>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</si>
  <si>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</si>
  <si>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</si>
  <si>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</si>
  <si>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</si>
  <si>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</si>
  <si>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</si>
  <si>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</si>
  <si>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</si>
  <si>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</si>
  <si>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</si>
  <si>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</si>
  <si>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</si>
  <si>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</si>
  <si>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</si>
  <si>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</si>
  <si>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</si>
  <si>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</si>
  <si>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</si>
  <si>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</si>
  <si>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</si>
  <si>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</si>
  <si>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</si>
  <si>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</si>
  <si>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</si>
  <si>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</si>
  <si>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</si>
  <si>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</si>
  <si>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</si>
  <si>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</si>
  <si>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</si>
  <si>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</si>
  <si>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</si>
  <si>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</si>
  <si>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</si>
  <si>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</si>
  <si>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</si>
  <si>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</si>
  <si>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</si>
  <si>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</si>
  <si>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</si>
  <si>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</si>
  <si>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</si>
  <si>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</si>
  <si>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</si>
  <si>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</si>
  <si>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</si>
  <si>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</si>
  <si>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</si>
  <si>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</si>
  <si>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</si>
  <si>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</si>
  <si>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</si>
  <si>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</si>
  <si>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</si>
  <si>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</si>
  <si>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</si>
  <si>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</si>
  <si>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</si>
  <si>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</si>
  <si>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</si>
  <si>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</si>
  <si>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</si>
  <si>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</si>
  <si>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</si>
  <si>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</si>
  <si>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</si>
  <si>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</si>
  <si>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</si>
  <si>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</si>
  <si>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</si>
  <si>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</si>
  <si>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</si>
  <si>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</si>
  <si>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</si>
  <si>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</si>
  <si>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</si>
  <si>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</si>
  <si>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</si>
  <si>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</si>
  <si>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</si>
  <si>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</si>
  <si>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</si>
  <si>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</si>
  <si>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</si>
  <si>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</si>
  <si>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</si>
  <si>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</si>
  <si>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</si>
  <si>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</si>
  <si>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</si>
  <si>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</si>
  <si>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</si>
  <si>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</si>
  <si>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</si>
  <si>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</si>
  <si>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</si>
  <si>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</si>
  <si>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</si>
  <si>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</si>
  <si>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</si>
  <si>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</si>
  <si>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</si>
  <si>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</si>
  <si>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</si>
  <si>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</si>
  <si>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</si>
  <si>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</si>
  <si>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</si>
  <si>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</si>
  <si>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</si>
  <si>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</si>
  <si>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</si>
  <si>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</si>
  <si>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</si>
  <si>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</si>
  <si>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</si>
  <si>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</si>
  <si>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</si>
  <si>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</si>
  <si>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</si>
  <si>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</si>
  <si>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</si>
  <si>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</si>
  <si>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</si>
  <si>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</si>
  <si>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</si>
  <si>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</si>
  <si>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</si>
  <si>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</si>
  <si>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</si>
  <si>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</si>
  <si>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</si>
  <si>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</si>
  <si>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</si>
  <si>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</si>
  <si>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</si>
  <si>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</si>
  <si>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</si>
  <si>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</si>
  <si>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</si>
  <si>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</si>
  <si>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</si>
  <si>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</si>
  <si>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</si>
  <si>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</si>
  <si>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</si>
  <si>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</si>
  <si>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</si>
  <si>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</si>
  <si>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</si>
  <si>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</si>
  <si>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</si>
  <si>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</si>
  <si>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</si>
  <si>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</si>
  <si>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</si>
  <si>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</si>
  <si>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</si>
  <si>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</si>
  <si>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</si>
  <si>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</si>
  <si>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</si>
  <si>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</si>
  <si>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</si>
  <si>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</si>
  <si>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</si>
  <si>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</si>
  <si>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</si>
  <si>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</si>
  <si>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</si>
  <si>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</si>
  <si>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</si>
  <si>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</si>
  <si>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</si>
  <si>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</si>
  <si>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</si>
  <si>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</si>
  <si>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</si>
  <si>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</si>
  <si>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</si>
  <si>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</si>
  <si>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</si>
  <si>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</si>
  <si>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</si>
  <si>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</si>
  <si>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</si>
  <si>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</si>
  <si>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</si>
  <si>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</si>
  <si>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</si>
  <si>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</si>
  <si>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</si>
  <si>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</si>
  <si>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</si>
  <si>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</si>
  <si>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</si>
  <si>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</si>
  <si>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</si>
  <si>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</si>
  <si>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</si>
  <si>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</si>
  <si>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</si>
  <si>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</si>
  <si>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</si>
  <si>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</si>
  <si>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</si>
  <si>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</si>
  <si>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</si>
  <si>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</si>
  <si>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</si>
  <si>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</si>
  <si>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</si>
  <si>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</si>
  <si>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</si>
  <si>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</si>
  <si>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</si>
  <si>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</si>
  <si>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</si>
  <si>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</si>
  <si>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</si>
  <si>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</si>
  <si>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</si>
  <si>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</si>
  <si>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</si>
  <si>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</si>
  <si>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</si>
  <si>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</si>
  <si>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</si>
  <si>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</si>
  <si>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</si>
  <si>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</si>
  <si>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</si>
  <si>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</si>
  <si>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</si>
  <si>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</si>
  <si>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</si>
  <si>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</si>
  <si>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</si>
  <si>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</si>
  <si>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</si>
  <si>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</si>
  <si>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</si>
  <si>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</si>
  <si>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</si>
  <si>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</si>
  <si>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</si>
  <si>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</si>
  <si>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</si>
  <si>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</si>
  <si>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</si>
  <si>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</si>
  <si>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</si>
  <si>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</si>
  <si>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</si>
  <si>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</si>
  <si>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</si>
  <si>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</si>
  <si>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</si>
  <si>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</si>
  <si>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</si>
  <si>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</si>
  <si>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</si>
  <si>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</si>
  <si>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</si>
  <si>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</si>
  <si>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</si>
  <si>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</si>
  <si>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</si>
  <si>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</si>
  <si>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</si>
  <si>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</si>
  <si>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</si>
  <si>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</si>
  <si>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</si>
  <si>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</si>
  <si>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</si>
  <si>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</si>
  <si>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</si>
  <si>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</si>
  <si>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</si>
  <si>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</si>
  <si>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</si>
  <si>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</si>
  <si>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</si>
  <si>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</si>
  <si>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</si>
  <si>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</si>
  <si>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</si>
  <si>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</si>
  <si>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</si>
  <si>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</si>
  <si>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</si>
  <si>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</si>
  <si>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</si>
  <si>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</si>
  <si>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</si>
  <si>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</si>
  <si>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</si>
  <si>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</si>
  <si>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</si>
  <si>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</si>
  <si>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</si>
  <si>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</si>
  <si>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</si>
  <si>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</si>
  <si>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</si>
  <si>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</si>
  <si>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</si>
  <si>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</si>
  <si>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</si>
  <si>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</si>
  <si>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</si>
  <si>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</si>
  <si>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</si>
  <si>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</si>
  <si>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</si>
  <si>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</si>
  <si>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</si>
  <si>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</si>
  <si>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</si>
  <si>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</si>
  <si>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</si>
  <si>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</si>
  <si>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</si>
  <si>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</si>
  <si>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</si>
  <si>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</si>
  <si>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</si>
  <si>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</si>
  <si>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</si>
  <si>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</si>
  <si>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</si>
  <si>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</si>
  <si>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</si>
  <si>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</si>
  <si>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</si>
  <si>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</si>
  <si>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</si>
  <si>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</si>
  <si>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</si>
  <si>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</si>
  <si>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</si>
  <si>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</si>
  <si>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</si>
  <si>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</si>
  <si>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</si>
  <si>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</si>
  <si>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</si>
  <si>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</si>
  <si>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</si>
  <si>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</si>
  <si>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</si>
  <si>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</si>
  <si>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</si>
  <si>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</si>
  <si>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</si>
  <si>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</si>
  <si>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</si>
  <si>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</si>
  <si>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</si>
  <si>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</si>
  <si>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</si>
  <si>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</si>
  <si>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</si>
  <si>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</si>
  <si>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</si>
  <si>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</si>
  <si>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</si>
  <si>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</si>
  <si>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</si>
  <si>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</si>
  <si>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</si>
  <si>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</si>
  <si>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</si>
  <si>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</si>
  <si>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</si>
  <si>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</si>
  <si>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</si>
  <si>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</si>
  <si>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</si>
  <si>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</si>
  <si>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</si>
  <si>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</si>
  <si>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</si>
  <si>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</si>
  <si>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</si>
  <si>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</si>
  <si>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</si>
  <si>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</si>
  <si>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</si>
  <si>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</si>
  <si>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</si>
  <si>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</si>
  <si>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</si>
  <si>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</si>
  <si>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</si>
  <si>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</si>
  <si>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</si>
  <si>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</si>
  <si>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</si>
  <si>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</si>
  <si>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</si>
  <si>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</si>
  <si>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</si>
  <si>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</si>
  <si>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</si>
  <si>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</si>
  <si>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</si>
  <si>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</si>
  <si>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</si>
  <si>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</si>
  <si>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</si>
  <si>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</si>
  <si>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</si>
  <si>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</si>
  <si>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</si>
  <si>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</si>
  <si>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</si>
  <si>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</si>
  <si>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</si>
  <si>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</si>
  <si>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</si>
  <si>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</si>
  <si>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</si>
  <si>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</si>
  <si>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</si>
  <si>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</si>
  <si>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</si>
  <si>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</si>
  <si>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</si>
  <si>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</si>
  <si>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</si>
  <si>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</si>
  <si>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</si>
  <si>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</si>
  <si>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</si>
  <si>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</si>
  <si>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</si>
  <si>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</si>
  <si>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</si>
  <si>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</si>
  <si>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</si>
  <si>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</si>
  <si>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</si>
  <si>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</si>
  <si>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</si>
  <si>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</si>
  <si>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</si>
  <si>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</si>
  <si>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</si>
  <si>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</si>
  <si>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</si>
  <si>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</si>
  <si>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</si>
  <si>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</si>
  <si>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</si>
  <si>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</si>
  <si>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</si>
  <si>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</si>
  <si>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</si>
  <si>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</si>
  <si>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</si>
  <si>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</si>
  <si>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</si>
  <si>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</si>
  <si>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</si>
  <si>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</si>
  <si>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</si>
  <si>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</si>
  <si>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</si>
  <si>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</si>
  <si>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</si>
  <si>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</si>
  <si>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</si>
  <si>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</si>
  <si>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</si>
  <si>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</si>
  <si>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</si>
  <si>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</si>
  <si>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</si>
  <si>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</si>
  <si>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</si>
  <si>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</si>
  <si>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</si>
  <si>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</si>
  <si>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</si>
  <si>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</si>
  <si>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</si>
  <si>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</si>
  <si>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</si>
  <si>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</si>
  <si>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</si>
  <si>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</si>
  <si>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</si>
  <si>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</si>
  <si>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</si>
  <si>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</si>
  <si>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</si>
  <si>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</si>
  <si>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</si>
  <si>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</si>
  <si>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</si>
  <si>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</si>
  <si>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</si>
  <si>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</si>
  <si>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</si>
  <si>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</si>
  <si>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</si>
  <si>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</si>
  <si>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</si>
  <si>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</si>
  <si>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</si>
  <si>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</si>
  <si>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</si>
  <si>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</si>
  <si>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</si>
  <si>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</si>
  <si>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</si>
  <si>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</si>
  <si>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</si>
  <si>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</si>
  <si>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</si>
  <si>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</si>
  <si>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</si>
  <si>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</si>
  <si>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</si>
  <si>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</si>
  <si>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</si>
  <si>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</si>
  <si>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</si>
  <si>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</si>
  <si>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</si>
  <si>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</si>
  <si>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</si>
  <si>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</si>
  <si>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</si>
  <si>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</si>
  <si>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</si>
  <si>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</si>
  <si>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</si>
  <si>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</si>
  <si>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</si>
  <si>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</si>
  <si>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</si>
  <si>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</si>
  <si>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</si>
  <si>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</si>
  <si>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</si>
  <si>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</si>
  <si>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</si>
  <si>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</si>
  <si>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</si>
  <si>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</si>
  <si>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</si>
  <si>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</si>
  <si>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</si>
  <si>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</si>
  <si>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</si>
  <si>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</si>
  <si>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</si>
  <si>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</si>
  <si>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</si>
  <si>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</si>
  <si>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</si>
  <si>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</si>
  <si>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</si>
  <si>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</si>
  <si>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</si>
  <si>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</si>
  <si>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</si>
  <si>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</si>
  <si>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</si>
  <si>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</si>
  <si>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</si>
  <si>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</si>
  <si>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</si>
  <si>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</si>
  <si>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</si>
  <si>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</si>
  <si>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</si>
  <si>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</si>
  <si>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</si>
  <si>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</si>
  <si>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</si>
  <si>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</si>
  <si>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</si>
  <si>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</si>
  <si>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</si>
  <si>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</si>
  <si>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</si>
  <si>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</si>
  <si>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</si>
  <si>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</si>
  <si>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</si>
  <si>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</si>
  <si>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</si>
  <si>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</si>
  <si>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</si>
  <si>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</si>
  <si>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</si>
  <si>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</si>
  <si>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</si>
  <si>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</si>
  <si>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</si>
  <si>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</si>
  <si>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</si>
  <si>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</si>
  <si>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</si>
  <si>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</si>
  <si>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</si>
  <si>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</si>
  <si>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</si>
  <si>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</si>
  <si>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</si>
  <si>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</si>
  <si>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</si>
  <si>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</si>
  <si>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</si>
  <si>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</si>
  <si>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</si>
  <si>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</si>
  <si>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</si>
  <si>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</si>
  <si>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</si>
  <si>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</si>
  <si>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</si>
  <si>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</si>
  <si>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</si>
  <si>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</si>
  <si>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</si>
  <si>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</si>
  <si>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</si>
  <si>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</si>
  <si>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</si>
  <si>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</si>
  <si>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</si>
  <si>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</si>
  <si>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</si>
  <si>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</si>
  <si>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</si>
  <si>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</si>
  <si>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</si>
  <si>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</si>
  <si>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</si>
  <si>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</si>
  <si>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</si>
  <si>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</si>
  <si>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</si>
  <si>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</si>
  <si>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</si>
  <si>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</si>
  <si>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</si>
  <si>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</si>
  <si>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</si>
  <si>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</si>
  <si>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</si>
  <si>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</si>
  <si>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</si>
  <si>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</si>
  <si>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</si>
  <si>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</si>
  <si>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</si>
  <si>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</si>
  <si>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</si>
  <si>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</si>
  <si>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</si>
  <si>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</si>
  <si>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</si>
  <si>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</si>
  <si>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</si>
  <si>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</si>
  <si>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</si>
  <si>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</si>
  <si>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</si>
  <si>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</si>
  <si>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</si>
  <si>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</si>
  <si>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</si>
  <si>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</si>
  <si>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</si>
  <si>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</si>
  <si>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</si>
  <si>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</si>
  <si>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</si>
  <si>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</si>
  <si>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</si>
  <si>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</si>
  <si>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</si>
  <si>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</si>
  <si>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</si>
  <si>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</si>
  <si>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</si>
  <si>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</si>
  <si>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</si>
  <si>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</si>
  <si>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</si>
  <si>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</si>
  <si>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</si>
  <si>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</si>
  <si>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</si>
  <si>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</si>
  <si>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</si>
  <si>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</si>
  <si>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</si>
  <si>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</si>
  <si>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</si>
  <si>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</si>
  <si>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</si>
  <si>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</si>
  <si>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</si>
  <si>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</si>
  <si>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</si>
  <si>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</si>
  <si>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</si>
  <si>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</si>
  <si>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</si>
  <si>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</si>
  <si>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</si>
  <si>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</si>
  <si>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</si>
  <si>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</si>
  <si>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</si>
  <si>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</si>
  <si>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</si>
  <si>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</si>
  <si>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</si>
  <si>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</si>
  <si>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</si>
  <si>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</si>
  <si>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</si>
  <si>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</si>
  <si>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</si>
  <si>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</si>
  <si>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</si>
  <si>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</si>
  <si>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</si>
  <si>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</si>
  <si>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</si>
  <si>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</si>
  <si>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</si>
  <si>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</si>
  <si>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</si>
  <si>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</si>
  <si>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</si>
  <si>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</si>
  <si>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</si>
  <si>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</si>
  <si>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</si>
  <si>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</si>
  <si>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</si>
  <si>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</si>
  <si>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</si>
  <si>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</si>
  <si>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</si>
  <si>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</si>
  <si>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</si>
  <si>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</si>
  <si>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</si>
  <si>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</si>
  <si>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</si>
  <si>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</si>
  <si>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</si>
  <si>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</si>
  <si>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</si>
  <si>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</si>
  <si>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</si>
  <si>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</si>
  <si>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</si>
  <si>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</si>
  <si>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</si>
  <si>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</si>
  <si>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</si>
  <si>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</si>
  <si>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</si>
  <si>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</si>
  <si>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</si>
  <si>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</si>
  <si>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</si>
  <si>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</si>
  <si>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</si>
  <si>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</si>
  <si>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</si>
  <si>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</si>
  <si>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</si>
  <si>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</si>
  <si>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</si>
  <si>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</si>
  <si>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</si>
  <si>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</si>
  <si>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</si>
  <si>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</si>
  <si>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</si>
  <si>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</si>
  <si>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</si>
  <si>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</si>
  <si>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</si>
  <si>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</si>
  <si>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</si>
  <si>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</si>
  <si>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</si>
  <si>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</si>
  <si>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</si>
  <si>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</si>
  <si>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</si>
  <si>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</si>
  <si>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</si>
  <si>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</si>
  <si>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</si>
  <si>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</si>
  <si>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</si>
  <si>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</si>
  <si>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</si>
  <si>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</si>
  <si>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</si>
  <si>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</si>
  <si>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</si>
  <si>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</si>
  <si>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</si>
  <si>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</si>
  <si>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</si>
  <si>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</si>
  <si>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</si>
  <si>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</si>
  <si>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</si>
  <si>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</si>
  <si>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</si>
  <si>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</si>
  <si>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</si>
  <si>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</si>
  <si>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</si>
  <si>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</si>
  <si>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</si>
  <si>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</si>
  <si>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</si>
  <si>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</si>
  <si>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</si>
  <si>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</si>
  <si>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</si>
  <si>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</si>
  <si>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</si>
  <si>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</si>
  <si>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</si>
  <si>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</si>
  <si>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</si>
  <si>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</si>
  <si>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</si>
  <si>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</si>
  <si>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</si>
  <si>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</si>
  <si>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</si>
  <si>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</si>
  <si>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</si>
  <si>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</si>
  <si>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</si>
  <si>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</si>
  <si>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</si>
  <si>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</si>
  <si>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</si>
  <si>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</si>
  <si>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</si>
  <si>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</si>
  <si>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</si>
  <si>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</si>
  <si>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</si>
  <si>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</si>
  <si>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</si>
  <si>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</si>
  <si>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</si>
  <si>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</si>
  <si>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</si>
  <si>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</si>
  <si>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</si>
  <si>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</si>
  <si>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</si>
  <si>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</si>
  <si>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</si>
  <si>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</si>
  <si>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</si>
  <si>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</si>
  <si>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</si>
  <si>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</si>
  <si>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</si>
  <si>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</si>
  <si>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</si>
  <si>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</si>
  <si>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</si>
  <si>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</si>
  <si>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</si>
  <si>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</si>
  <si>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</si>
  <si>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</si>
  <si>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</si>
  <si>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</si>
  <si>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</si>
  <si>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</si>
  <si>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</si>
  <si>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</si>
  <si>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</si>
  <si>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</si>
  <si>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</si>
  <si>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</si>
  <si>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</si>
  <si>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</si>
  <si>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</si>
  <si>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</si>
  <si>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</si>
  <si>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</si>
  <si>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</si>
  <si>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</si>
  <si>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</si>
  <si>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</si>
  <si>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</si>
  <si>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</si>
  <si>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</si>
  <si>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</si>
  <si>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</si>
  <si>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</si>
  <si>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</si>
  <si>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</si>
  <si>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</si>
  <si>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</si>
  <si>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</si>
  <si>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</si>
  <si>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</si>
  <si>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</si>
  <si>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</si>
  <si>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</si>
  <si>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</si>
  <si>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</si>
  <si>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</si>
  <si>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</si>
  <si>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</si>
  <si>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</si>
  <si>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</si>
  <si>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</si>
  <si>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</si>
  <si>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</si>
  <si>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</si>
  <si>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</si>
  <si>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</si>
  <si>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</si>
  <si>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</si>
  <si>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</si>
  <si>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</si>
  <si>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</si>
  <si>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</si>
  <si>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</si>
  <si>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</si>
  <si>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</si>
  <si>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</si>
  <si>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</si>
  <si>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</si>
  <si>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</si>
  <si>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</si>
  <si>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</si>
  <si>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</si>
  <si>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</si>
  <si>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</si>
  <si>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</si>
  <si>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</si>
  <si>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</si>
  <si>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</si>
  <si>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</si>
  <si>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</si>
  <si>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</si>
  <si>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</si>
  <si>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</si>
  <si>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</si>
  <si>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</si>
  <si>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</si>
  <si>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</si>
  <si>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</si>
  <si>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</si>
  <si>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</si>
  <si>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</si>
  <si>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</si>
  <si>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</si>
  <si>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</si>
  <si>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</si>
  <si>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</si>
  <si>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</si>
  <si>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</si>
  <si>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</si>
  <si>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</si>
  <si>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</si>
  <si>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</si>
  <si>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</si>
  <si>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</si>
  <si>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</si>
  <si>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</si>
  <si>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</si>
  <si>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</si>
  <si>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</si>
  <si>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</si>
  <si>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</si>
  <si>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</si>
  <si>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</si>
  <si>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</si>
  <si>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</si>
  <si>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</si>
  <si>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</si>
  <si>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</si>
  <si>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</si>
  <si>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</si>
  <si>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</si>
  <si>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</si>
  <si>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</si>
  <si>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</si>
  <si>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</si>
  <si>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</si>
  <si>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</si>
  <si>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</si>
  <si>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</si>
  <si>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</si>
  <si>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</si>
  <si>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</si>
  <si>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</si>
  <si>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</si>
  <si>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</si>
  <si>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</si>
  <si>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</si>
  <si>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</si>
  <si>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</si>
  <si>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</si>
  <si>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</si>
  <si>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</si>
  <si>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</si>
  <si>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</si>
  <si>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</si>
  <si>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</si>
  <si>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</si>
  <si>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</si>
  <si>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</si>
  <si>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</si>
  <si>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</si>
  <si>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</si>
  <si>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</si>
  <si>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</si>
  <si>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</si>
  <si>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</si>
  <si>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</si>
  <si>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</si>
  <si>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</si>
  <si>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</si>
  <si>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</si>
  <si>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</si>
  <si>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</si>
  <si>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</si>
  <si>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</si>
  <si>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</si>
  <si>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</si>
  <si>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</si>
  <si>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</si>
  <si>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</si>
  <si>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</si>
  <si>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</si>
  <si>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</si>
  <si>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</si>
  <si>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</si>
  <si>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</si>
  <si>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</si>
  <si>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</si>
  <si>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</si>
  <si>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</si>
  <si>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</si>
  <si>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</si>
  <si>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</si>
  <si>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</si>
  <si>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</si>
  <si>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</si>
  <si>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</si>
  <si>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</si>
  <si>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</si>
  <si>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</si>
  <si>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</si>
  <si>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</si>
  <si>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</si>
  <si>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</si>
  <si>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</si>
  <si>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</si>
  <si>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</si>
  <si>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</si>
  <si>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</si>
  <si>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</si>
  <si>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</si>
  <si>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</si>
  <si>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</si>
  <si>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</si>
  <si>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</si>
  <si>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</si>
  <si>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</si>
  <si>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</si>
  <si>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</si>
  <si>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</si>
  <si>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</si>
  <si>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</si>
  <si>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</si>
  <si>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</si>
  <si>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</si>
  <si>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</si>
  <si>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</si>
  <si>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</si>
  <si>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</si>
  <si>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</si>
  <si>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</si>
  <si>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</si>
  <si>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</si>
  <si>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</si>
  <si>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</si>
  <si>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</si>
  <si>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</si>
  <si>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</si>
  <si>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</si>
  <si>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</si>
  <si>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</si>
  <si>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</si>
  <si>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</si>
  <si>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</si>
  <si>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</si>
  <si>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</si>
  <si>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</si>
  <si>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</si>
  <si>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</si>
  <si>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</si>
  <si>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</si>
  <si>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</si>
  <si>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</si>
  <si>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</si>
  <si>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</si>
  <si>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</si>
  <si>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</si>
  <si>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</si>
  <si>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</si>
  <si>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</si>
  <si>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</si>
  <si>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</si>
  <si>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</si>
  <si>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</si>
  <si>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</si>
  <si>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</si>
  <si>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</si>
  <si>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</si>
  <si>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</si>
  <si>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</si>
  <si>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</si>
  <si>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</si>
  <si>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</si>
  <si>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</si>
  <si>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</si>
  <si>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</si>
  <si>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</si>
  <si>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</si>
  <si>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</si>
  <si>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</si>
  <si>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</si>
  <si>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</si>
  <si>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</si>
  <si>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</si>
  <si>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</si>
  <si>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</si>
  <si>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</si>
  <si>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</si>
  <si>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</si>
  <si>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</si>
  <si>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</si>
  <si>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</si>
  <si>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</si>
  <si>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</si>
  <si>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</si>
  <si>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</si>
  <si>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</si>
  <si>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</si>
  <si>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</si>
  <si>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</si>
  <si>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</si>
  <si>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</si>
  <si>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</si>
  <si>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</si>
  <si>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</si>
  <si>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</si>
  <si>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</si>
  <si>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</si>
  <si>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</si>
  <si>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</si>
  <si>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</si>
  <si>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</si>
  <si>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</si>
  <si>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</si>
  <si>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</si>
  <si>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</si>
  <si>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</si>
  <si>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</si>
  <si>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</si>
  <si>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</si>
  <si>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</si>
  <si>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</si>
  <si>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</si>
  <si>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</si>
  <si>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</si>
  <si>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</si>
  <si>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</si>
  <si>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</si>
  <si>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</si>
  <si>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</si>
  <si>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</si>
  <si>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</si>
  <si>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</si>
  <si>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</si>
  <si>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</si>
  <si>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</si>
  <si>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</si>
  <si>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</si>
  <si>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</si>
  <si>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</si>
  <si>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</si>
  <si>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</si>
  <si>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</si>
  <si>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</si>
  <si>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</si>
  <si>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</si>
  <si>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</si>
  <si>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</si>
  <si>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</si>
  <si>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</si>
  <si>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</si>
  <si>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</si>
  <si>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</si>
  <si>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</si>
  <si>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</si>
  <si>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</si>
  <si>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</si>
  <si>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</si>
  <si>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</si>
  <si>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</si>
  <si>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</si>
  <si>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</si>
  <si>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</si>
  <si>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</si>
  <si>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</si>
  <si>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</si>
  <si>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</si>
  <si>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</si>
  <si>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</si>
  <si>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</si>
  <si>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</si>
  <si>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</si>
  <si>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</si>
  <si>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</si>
  <si>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</si>
  <si>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</si>
  <si>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</si>
  <si>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</si>
  <si>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</si>
  <si>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</si>
  <si>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</si>
  <si>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</si>
  <si>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</si>
  <si>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</si>
  <si>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</si>
  <si>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</si>
  <si>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</si>
  <si>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</si>
  <si>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</si>
  <si>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</si>
  <si>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</si>
  <si>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</si>
  <si>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</si>
  <si>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</si>
  <si>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</si>
  <si>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</si>
  <si>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</si>
  <si>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</si>
  <si>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</si>
  <si>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</si>
  <si>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</si>
  <si>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</si>
  <si>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</si>
  <si>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</si>
  <si>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</si>
  <si>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</si>
  <si>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</si>
  <si>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</si>
  <si>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</si>
  <si>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</si>
  <si>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</si>
  <si>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</si>
  <si>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</si>
  <si>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</si>
  <si>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</si>
  <si>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</si>
  <si>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</si>
  <si>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</si>
  <si>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</si>
  <si>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</si>
  <si>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</si>
  <si>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</si>
  <si>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</si>
  <si>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</si>
  <si>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</si>
  <si>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</si>
  <si>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</si>
  <si>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</si>
  <si>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</si>
  <si>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</si>
  <si>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</si>
  <si>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</si>
  <si>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</si>
  <si>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</si>
  <si>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</si>
  <si>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</si>
  <si>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</si>
  <si>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</si>
  <si>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</si>
  <si>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</si>
  <si>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</si>
  <si>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</si>
  <si>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</si>
  <si>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</si>
  <si>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</si>
  <si>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</si>
  <si>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</si>
  <si>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</si>
  <si>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</si>
  <si>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</si>
  <si>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</si>
  <si>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</si>
  <si>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</si>
  <si>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</si>
  <si>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</si>
  <si>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</si>
  <si>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</si>
  <si>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</si>
  <si>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</si>
  <si>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</si>
  <si>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</si>
  <si>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</si>
  <si>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</si>
  <si>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</si>
  <si>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</si>
  <si>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</si>
  <si>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</si>
  <si>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</si>
  <si>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</si>
  <si>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</si>
  <si>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</si>
  <si>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</si>
  <si>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</si>
  <si>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</si>
  <si>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</si>
  <si>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</si>
  <si>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</si>
  <si>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</si>
  <si>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</si>
  <si>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</si>
  <si>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</si>
  <si>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</si>
  <si>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</si>
  <si>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</si>
  <si>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</si>
  <si>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</si>
  <si>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</si>
  <si>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</si>
  <si>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</si>
  <si>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</si>
  <si>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</si>
  <si>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</si>
  <si>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</si>
  <si>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</si>
  <si>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</si>
  <si>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</si>
  <si>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</si>
  <si>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</si>
  <si>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</si>
  <si>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</si>
  <si>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</si>
  <si>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</si>
  <si>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</si>
  <si>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</si>
  <si>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</si>
  <si>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</si>
  <si>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</si>
  <si>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</si>
  <si>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</si>
  <si>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</si>
  <si>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</si>
  <si>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</si>
  <si>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</si>
  <si>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</si>
  <si>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</si>
  <si>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</si>
  <si>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</si>
  <si>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</si>
  <si>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</si>
  <si>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</si>
  <si>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</si>
  <si>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</si>
  <si>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</si>
  <si>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</si>
  <si>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</si>
  <si>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</si>
  <si>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</si>
  <si>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</si>
  <si>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</si>
  <si>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</si>
  <si>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</si>
  <si>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</si>
  <si>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</si>
  <si>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</si>
  <si>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</si>
  <si>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</si>
  <si>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</si>
  <si>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</si>
  <si>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</si>
  <si>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</si>
  <si>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</si>
  <si>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</si>
  <si>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</si>
  <si>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</si>
  <si>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</si>
  <si>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</si>
  <si>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</si>
  <si>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</si>
  <si>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</si>
  <si>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</si>
  <si>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</si>
  <si>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</si>
  <si>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</si>
  <si>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</si>
  <si>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</si>
  <si>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</si>
  <si>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</si>
  <si>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</si>
  <si>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</si>
  <si>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</si>
  <si>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</si>
  <si>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</si>
  <si>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</si>
  <si>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</si>
  <si>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</si>
  <si>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</si>
  <si>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</si>
  <si>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</si>
  <si>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</si>
  <si>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</si>
  <si>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</si>
  <si>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</si>
  <si>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</si>
  <si>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</si>
  <si>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</si>
  <si>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</si>
  <si>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</si>
  <si>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</si>
  <si>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</si>
  <si>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</si>
  <si>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</si>
  <si>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</si>
  <si>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</si>
  <si>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</si>
  <si>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</si>
  <si>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</si>
  <si>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</si>
  <si>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</si>
  <si>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</si>
  <si>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</si>
  <si>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</si>
  <si>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</si>
  <si>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</si>
  <si>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</si>
  <si>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</si>
  <si>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</si>
  <si>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</si>
  <si>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</si>
  <si>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</si>
  <si>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</si>
  <si>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</si>
  <si>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</si>
  <si>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</si>
  <si>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</si>
  <si>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</si>
  <si>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</si>
  <si>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</si>
  <si>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</si>
  <si>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</si>
  <si>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</si>
  <si>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</si>
  <si>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</si>
  <si>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</si>
  <si>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</si>
  <si>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</si>
  <si>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</si>
  <si>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</si>
  <si>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</si>
  <si>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</si>
  <si>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</si>
  <si>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</si>
  <si>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</si>
  <si>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</si>
  <si>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</si>
  <si>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</si>
  <si>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</si>
  <si>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</si>
  <si>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</si>
  <si>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</si>
  <si>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</si>
  <si>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</si>
  <si>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</si>
  <si>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</si>
  <si>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</si>
  <si>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</si>
  <si>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</si>
  <si>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</si>
  <si>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</si>
  <si>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</si>
  <si>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</si>
  <si>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</si>
  <si>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</si>
  <si>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</si>
  <si>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</si>
  <si>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</si>
  <si>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</si>
  <si>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</si>
  <si>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</si>
  <si>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</si>
  <si>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</si>
  <si>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</si>
  <si>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</si>
  <si>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</si>
  <si>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</si>
  <si>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</si>
  <si>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</si>
  <si>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</si>
  <si>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</si>
  <si>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</si>
  <si>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</si>
  <si>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</si>
  <si>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</si>
  <si>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</si>
  <si>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</si>
  <si>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</si>
  <si>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</si>
  <si>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</si>
  <si>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</si>
  <si>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</si>
  <si>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</si>
  <si>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</si>
  <si>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</si>
  <si>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</si>
  <si>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</si>
  <si>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</si>
  <si>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</si>
  <si>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</si>
  <si>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</si>
  <si>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</si>
  <si>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</si>
  <si>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</si>
  <si>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</si>
  <si>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</si>
  <si>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</si>
  <si>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</si>
  <si>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</si>
  <si>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</si>
  <si>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</si>
  <si>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</si>
  <si>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</si>
  <si>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</si>
  <si>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</si>
  <si>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</si>
  <si>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</si>
  <si>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</si>
  <si>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</si>
  <si>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</si>
  <si>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</si>
  <si>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</si>
  <si>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</si>
  <si>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</si>
  <si>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</si>
  <si>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</si>
  <si>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</si>
  <si>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</si>
  <si>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</si>
  <si>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</si>
  <si>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</si>
  <si>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</si>
  <si>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</si>
  <si>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</si>
  <si>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</si>
  <si>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</si>
  <si>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</si>
  <si>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</si>
  <si>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</si>
  <si>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</si>
  <si>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</si>
  <si>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</si>
  <si>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</si>
  <si>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</si>
  <si>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</si>
  <si>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</si>
  <si>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</si>
  <si>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</si>
  <si>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</si>
  <si>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</si>
  <si>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</si>
  <si>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</si>
  <si>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</si>
  <si>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</si>
  <si>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</si>
  <si>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</si>
  <si>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</si>
  <si>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</si>
  <si>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</si>
  <si>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</si>
  <si>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</si>
  <si>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</si>
  <si>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</si>
  <si>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</si>
  <si>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</si>
  <si>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</si>
  <si>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</si>
  <si>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</si>
  <si>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</si>
  <si>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</si>
  <si>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</si>
  <si>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</si>
  <si>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</si>
  <si>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</si>
  <si>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</si>
  <si>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</si>
  <si>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</si>
  <si>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</si>
  <si>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</si>
  <si>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</si>
  <si>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</si>
  <si>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</si>
  <si>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</si>
  <si>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</si>
  <si>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</si>
  <si>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</si>
  <si>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</si>
  <si>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</si>
  <si>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</si>
  <si>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</si>
  <si>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</si>
  <si>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</si>
  <si>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</si>
  <si>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</si>
  <si>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</si>
  <si>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</si>
  <si>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</si>
  <si>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</si>
  <si>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</si>
  <si>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</si>
  <si>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</si>
  <si>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</si>
  <si>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</si>
  <si>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</si>
  <si>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</si>
  <si>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</si>
  <si>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</si>
  <si>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</si>
  <si>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</si>
  <si>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</si>
  <si>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</si>
  <si>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</si>
  <si>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</si>
  <si>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</si>
  <si>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</si>
  <si>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</si>
  <si>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</si>
  <si>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</si>
  <si>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</si>
  <si>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</si>
  <si>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</si>
  <si>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</si>
  <si>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</si>
  <si>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</si>
  <si>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</si>
  <si>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</si>
  <si>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</si>
  <si>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</si>
  <si>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</si>
  <si>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</si>
  <si>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</si>
  <si>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</si>
  <si>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</si>
  <si>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</si>
  <si>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</si>
  <si>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</si>
  <si>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</si>
  <si>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</si>
  <si>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</si>
  <si>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</si>
  <si>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</si>
  <si>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</si>
  <si>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</si>
  <si>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</si>
  <si>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</si>
  <si>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</si>
  <si>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</si>
  <si>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</si>
  <si>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</si>
  <si>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</si>
  <si>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</si>
  <si>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</si>
  <si>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</si>
  <si>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</si>
  <si>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</si>
  <si>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</si>
  <si>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</si>
  <si>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</si>
  <si>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</si>
  <si>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</si>
  <si>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</si>
  <si>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</si>
  <si>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</si>
  <si>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</si>
  <si>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</si>
  <si>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</si>
  <si>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</si>
  <si>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</si>
  <si>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</si>
  <si>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</si>
  <si>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</si>
  <si>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</si>
  <si>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</si>
  <si>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</si>
  <si>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</si>
  <si>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</si>
  <si>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</si>
  <si>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</si>
  <si>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</si>
  <si>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</si>
  <si>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</si>
  <si>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</si>
  <si>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</si>
  <si>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</si>
  <si>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</si>
  <si>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</si>
  <si>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</si>
  <si>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</si>
  <si>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</si>
  <si>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</si>
  <si>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</si>
  <si>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</si>
  <si>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</si>
  <si>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</si>
  <si>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</si>
  <si>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</si>
  <si>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</si>
  <si>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</si>
  <si>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</si>
  <si>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</si>
  <si>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</si>
  <si>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</si>
  <si>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</si>
  <si>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</si>
  <si>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</si>
  <si>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</si>
  <si>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</si>
  <si>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</si>
  <si>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</si>
  <si>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</si>
  <si>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</si>
  <si>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</si>
  <si>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</si>
  <si>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</si>
  <si>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</si>
  <si>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</si>
  <si>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</si>
  <si>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</si>
  <si>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</si>
  <si>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</si>
  <si>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</si>
  <si>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</si>
  <si>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</si>
  <si>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</si>
  <si>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</si>
  <si>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</si>
  <si>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</si>
  <si>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</si>
  <si>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</si>
  <si>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</si>
  <si>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</si>
  <si>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</si>
  <si>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</si>
  <si>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</si>
  <si>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</si>
  <si>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</si>
  <si>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</si>
  <si>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</si>
  <si>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</si>
  <si>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</si>
  <si>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</si>
  <si>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</si>
  <si>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</si>
  <si>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</si>
  <si>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</si>
  <si>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</si>
  <si>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</si>
  <si>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</si>
  <si>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</si>
  <si>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</si>
  <si>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</si>
  <si>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</si>
  <si>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</si>
  <si>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</si>
  <si>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</si>
  <si>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</si>
  <si>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</si>
  <si>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</si>
  <si>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</si>
  <si>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</si>
  <si>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</si>
  <si>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</si>
  <si>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</si>
  <si>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</si>
  <si>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</si>
  <si>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</si>
  <si>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</si>
  <si>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</si>
  <si>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</si>
  <si>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</si>
  <si>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</si>
  <si>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</si>
  <si>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</si>
  <si>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</si>
  <si>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</si>
  <si>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</si>
  <si>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</si>
  <si>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</si>
  <si>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</si>
  <si>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</si>
  <si>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</si>
  <si>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</si>
  <si>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</si>
  <si>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</si>
  <si>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</si>
  <si>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</si>
  <si>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</si>
  <si>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</si>
  <si>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</si>
  <si>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</si>
  <si>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</si>
  <si>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</si>
  <si>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</si>
  <si>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</si>
  <si>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</si>
  <si>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</si>
  <si>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</si>
  <si>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</si>
  <si>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</si>
  <si>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</si>
  <si>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</si>
  <si>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</si>
  <si>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</si>
  <si>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</si>
  <si>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</si>
  <si>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</si>
  <si>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</si>
  <si>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</si>
  <si>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</si>
  <si>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</si>
  <si>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</si>
  <si>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</si>
  <si>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</si>
  <si>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</si>
  <si>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</si>
  <si>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</si>
  <si>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</si>
  <si>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</si>
  <si>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</si>
  <si>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</si>
  <si>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</si>
  <si>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</si>
  <si>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</si>
  <si>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</si>
  <si>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</si>
  <si>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</si>
  <si>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</si>
  <si>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</si>
  <si>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</si>
  <si>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</si>
  <si>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</si>
  <si>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</si>
  <si>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</si>
  <si>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</si>
  <si>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</si>
  <si>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</si>
  <si>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</si>
  <si>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</si>
  <si>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</si>
  <si>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</si>
  <si>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</si>
  <si>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</si>
  <si>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</si>
  <si>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</si>
  <si>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</si>
  <si>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</si>
  <si>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</si>
  <si>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</si>
  <si>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</si>
  <si>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</si>
  <si>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</si>
  <si>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</si>
  <si>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</si>
  <si>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</si>
  <si>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</si>
  <si>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</si>
  <si>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</si>
  <si>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</si>
  <si>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</si>
  <si>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</si>
  <si>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</si>
  <si>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</si>
  <si>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</si>
  <si>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</si>
  <si>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</si>
  <si>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</si>
  <si>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</si>
  <si>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</si>
  <si>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</si>
  <si>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</si>
  <si>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</si>
  <si>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</si>
  <si>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</si>
  <si>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</si>
  <si>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</si>
  <si>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</si>
  <si>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</si>
  <si>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</si>
  <si>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</si>
  <si>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</si>
  <si>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</si>
  <si>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</si>
  <si>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</si>
  <si>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</si>
  <si>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</si>
  <si>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</si>
  <si>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</si>
  <si>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</si>
  <si>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</si>
  <si>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</si>
  <si>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</si>
  <si>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</si>
  <si>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</si>
  <si>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</si>
  <si>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</si>
  <si>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</si>
  <si>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</si>
  <si>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</si>
  <si>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</si>
  <si>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</si>
  <si>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</si>
  <si>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</si>
  <si>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</si>
  <si>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</si>
  <si>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</si>
  <si>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</si>
  <si>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</si>
  <si>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</si>
  <si>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</si>
  <si>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</si>
  <si>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</si>
  <si>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</si>
  <si>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</si>
  <si>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</si>
  <si>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</si>
  <si>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</si>
  <si>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</si>
  <si>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</si>
  <si>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</si>
  <si>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</si>
  <si>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</si>
  <si>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</si>
  <si>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</si>
  <si>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</si>
  <si>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</si>
  <si>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</si>
  <si>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</si>
  <si>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</si>
  <si>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</si>
  <si>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</si>
  <si>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</si>
  <si>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</si>
  <si>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</si>
  <si>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</si>
  <si>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</si>
  <si>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</si>
  <si>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</si>
  <si>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</si>
  <si>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</si>
  <si>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</si>
  <si>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</si>
  <si>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</si>
  <si>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</si>
  <si>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</si>
  <si>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</si>
  <si>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</si>
  <si>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</si>
  <si>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</si>
  <si>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</si>
  <si>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</si>
  <si>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</si>
  <si>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</si>
  <si>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</si>
  <si>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</si>
  <si>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</si>
  <si>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</si>
  <si>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</si>
  <si>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</si>
  <si>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</si>
  <si>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</si>
  <si>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</si>
  <si>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</si>
  <si>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</si>
  <si>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</si>
  <si>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</si>
  <si>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</si>
  <si>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</si>
  <si>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</si>
  <si>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</si>
  <si>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</si>
  <si>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</si>
  <si>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</si>
  <si>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</si>
  <si>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</si>
  <si>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</si>
  <si>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</si>
  <si>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</si>
  <si>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</si>
  <si>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</si>
  <si>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</si>
  <si>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</si>
  <si>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</si>
  <si>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</si>
  <si>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</si>
  <si>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</si>
  <si>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</si>
  <si>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</si>
  <si>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</si>
  <si>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</si>
  <si>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</si>
  <si>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</si>
  <si>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</si>
  <si>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</si>
  <si>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</si>
  <si>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</si>
  <si>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</si>
  <si>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</si>
  <si>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</si>
  <si>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</si>
  <si>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</si>
  <si>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</si>
  <si>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</si>
  <si>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</si>
  <si>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</si>
  <si>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</si>
  <si>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</si>
  <si>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</si>
  <si>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</si>
  <si>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</si>
  <si>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</si>
  <si>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</si>
  <si>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</si>
  <si>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</si>
  <si>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</si>
  <si>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</si>
  <si>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</si>
  <si>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</si>
  <si>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</si>
  <si>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</si>
  <si>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</si>
  <si>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</si>
  <si>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</si>
  <si>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</si>
  <si>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</si>
  <si>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</si>
  <si>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</si>
  <si>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</si>
  <si>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</si>
  <si>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</si>
  <si>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</si>
  <si>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</si>
  <si>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</si>
  <si>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</si>
  <si>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</si>
  <si>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</si>
  <si>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</si>
  <si>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</si>
  <si>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</si>
  <si>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</si>
  <si>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</si>
  <si>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</si>
  <si>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</si>
  <si>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</si>
  <si>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</si>
  <si>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</si>
  <si>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</si>
  <si>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</si>
  <si>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</si>
  <si>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</si>
  <si>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</si>
  <si>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</si>
  <si>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</si>
  <si>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</si>
  <si>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</si>
  <si>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</si>
  <si>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</si>
  <si>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</si>
  <si>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</si>
  <si>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</si>
  <si>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</si>
  <si>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</si>
  <si>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</si>
  <si>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</si>
  <si>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</si>
  <si>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</si>
  <si>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</si>
  <si>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</si>
  <si>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</si>
  <si>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</si>
  <si>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</si>
  <si>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</si>
  <si>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</si>
  <si>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</si>
  <si>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</si>
  <si>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</si>
  <si>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</si>
  <si>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</si>
  <si>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</si>
  <si>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</si>
  <si>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</si>
  <si>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</si>
  <si>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</si>
  <si>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</si>
  <si>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</si>
  <si>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</si>
  <si>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</si>
  <si>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</si>
  <si>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</si>
  <si>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</si>
  <si>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</si>
  <si>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</si>
  <si>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</si>
  <si>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</si>
  <si>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</si>
  <si>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</si>
  <si>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</si>
  <si>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</si>
  <si>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</si>
  <si>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</si>
  <si>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</si>
  <si>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</si>
  <si>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</si>
  <si>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</si>
  <si>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</si>
  <si>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</si>
  <si>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</si>
  <si>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</si>
  <si>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</si>
  <si>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</si>
  <si>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</si>
  <si>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</si>
  <si>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</si>
  <si>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</si>
  <si>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</si>
  <si>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</si>
  <si>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</si>
  <si>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</si>
  <si>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</si>
  <si>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</si>
  <si>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</si>
  <si>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</si>
  <si>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</si>
  <si>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</si>
  <si>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</si>
  <si>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</si>
  <si>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</si>
  <si>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</si>
  <si>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</si>
  <si>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</si>
  <si>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</si>
  <si>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</si>
  <si>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</si>
  <si>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</si>
  <si>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</si>
  <si>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</si>
  <si>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</si>
  <si>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</si>
  <si>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</si>
  <si>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</si>
  <si>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</si>
  <si>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</si>
  <si>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</si>
  <si>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</si>
  <si>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</si>
  <si>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</si>
  <si>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</si>
  <si>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</si>
  <si>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</si>
  <si>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</si>
  <si>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</si>
  <si>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</si>
  <si>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</si>
  <si>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</si>
  <si>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</si>
  <si>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</si>
  <si>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</si>
  <si>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</si>
  <si>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</si>
  <si>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</si>
  <si>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</si>
  <si>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</si>
  <si>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</si>
  <si>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</si>
  <si>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</si>
  <si>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</si>
  <si>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</si>
  <si>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</si>
  <si>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</si>
  <si>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</si>
  <si>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</si>
  <si>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</si>
  <si>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</si>
  <si>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</si>
  <si>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</si>
  <si>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</si>
  <si>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</si>
  <si>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</si>
  <si>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</si>
  <si>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</si>
  <si>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</si>
  <si>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</si>
  <si>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</si>
  <si>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</si>
  <si>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</si>
  <si>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</si>
  <si>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</si>
  <si>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</si>
  <si>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</si>
  <si>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</si>
  <si>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</si>
  <si>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</si>
  <si>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</si>
  <si>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</si>
  <si>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</si>
  <si>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</si>
  <si>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</si>
  <si>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</si>
  <si>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</si>
  <si>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</si>
  <si>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</si>
  <si>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</si>
  <si>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</si>
  <si>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</si>
  <si>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</si>
  <si>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</si>
  <si>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</si>
  <si>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</si>
  <si>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</si>
  <si>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</si>
  <si>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</si>
  <si>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</si>
  <si>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</si>
  <si>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</si>
  <si>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</si>
  <si>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</si>
  <si>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</si>
  <si>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</si>
  <si>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</si>
  <si>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</si>
  <si>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</si>
  <si>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</si>
  <si>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</si>
  <si>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</si>
  <si>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</si>
  <si>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</si>
  <si>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</si>
  <si>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</si>
  <si>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</si>
  <si>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</si>
  <si>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</si>
  <si>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</si>
  <si>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</si>
  <si>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</si>
  <si>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</si>
  <si>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</si>
  <si>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</si>
  <si>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</si>
  <si>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</si>
  <si>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</si>
  <si>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</si>
  <si>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</si>
  <si>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</si>
  <si>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</si>
  <si>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</si>
  <si>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</si>
  <si>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</si>
  <si>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</si>
  <si>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</si>
  <si>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</si>
  <si>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</si>
  <si>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</si>
  <si>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</si>
  <si>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</si>
  <si>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</si>
  <si>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</si>
  <si>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</si>
  <si>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</si>
  <si>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</si>
  <si>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</si>
  <si>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</si>
  <si>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</si>
  <si>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</si>
  <si>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</si>
  <si>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</si>
  <si>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</si>
  <si>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</si>
  <si>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</si>
  <si>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</si>
  <si>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</si>
  <si>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</si>
  <si>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</si>
  <si>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</si>
  <si>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</si>
  <si>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</si>
  <si>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</si>
  <si>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</si>
  <si>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</si>
  <si>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</si>
  <si>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</si>
  <si>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</si>
  <si>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</si>
  <si>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</si>
  <si>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</si>
  <si>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</si>
  <si>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</si>
  <si>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</si>
  <si>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</si>
  <si>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</si>
  <si>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</si>
  <si>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</si>
  <si>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</si>
  <si>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</si>
  <si>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</si>
  <si>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</si>
  <si>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</si>
  <si>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</si>
  <si>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</si>
  <si>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</si>
  <si>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</si>
  <si>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</si>
  <si>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</si>
  <si>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</si>
  <si>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</si>
  <si>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</si>
  <si>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</si>
  <si>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</si>
  <si>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</si>
  <si>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</si>
  <si>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</si>
  <si>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</si>
  <si>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</si>
  <si>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</si>
  <si>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</si>
  <si>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</si>
  <si>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</si>
  <si>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</si>
  <si>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</si>
  <si>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</si>
  <si>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</si>
  <si>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</si>
  <si>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</si>
  <si>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</si>
  <si>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</si>
  <si>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</si>
  <si>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</si>
  <si>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</si>
  <si>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</si>
  <si>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</si>
  <si>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</si>
  <si>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</si>
  <si>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</si>
  <si>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</si>
  <si>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</si>
  <si>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</si>
  <si>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</si>
  <si>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</si>
  <si>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</si>
  <si>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</si>
  <si>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</si>
  <si>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</si>
  <si>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</si>
  <si>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</si>
  <si>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</si>
  <si>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</si>
  <si>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</si>
  <si>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</si>
  <si>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</si>
  <si>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</si>
  <si>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</si>
  <si>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</si>
  <si>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</si>
  <si>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</si>
  <si>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</si>
  <si>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</si>
  <si>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</si>
  <si>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</si>
  <si>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</si>
  <si>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</si>
  <si>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</si>
  <si>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</si>
  <si>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</si>
  <si>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</si>
  <si>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</si>
  <si>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</si>
  <si>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</si>
  <si>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</si>
  <si>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</si>
  <si>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</si>
  <si>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</si>
  <si>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</si>
  <si>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</si>
  <si>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</si>
  <si>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</si>
  <si>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</si>
  <si>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</si>
  <si>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</si>
  <si>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</si>
  <si>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</si>
  <si>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</si>
  <si>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</si>
  <si>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</si>
  <si>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</si>
  <si>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</si>
  <si>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</si>
  <si>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</si>
  <si>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</si>
  <si>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</si>
  <si>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</si>
  <si>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</si>
  <si>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</si>
  <si>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</si>
  <si>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</si>
  <si>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</si>
  <si>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</si>
  <si>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</si>
  <si>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</si>
  <si>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</si>
  <si>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</si>
  <si>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</si>
  <si>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</si>
  <si>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</si>
  <si>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</si>
  <si>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</si>
  <si>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</si>
  <si>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</si>
  <si>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</si>
  <si>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</si>
  <si>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</si>
  <si>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</si>
  <si>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</si>
  <si>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</si>
  <si>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</si>
  <si>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</si>
  <si>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</si>
  <si>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</si>
  <si>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</si>
  <si>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</si>
  <si>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</si>
  <si>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</si>
  <si>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</si>
  <si>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</si>
  <si>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</si>
  <si>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</si>
  <si>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</si>
  <si>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</si>
  <si>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</si>
  <si>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</si>
  <si>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</si>
  <si>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</si>
  <si>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</si>
  <si>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</si>
  <si>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</si>
  <si>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</si>
  <si>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</si>
  <si>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</si>
  <si>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</si>
  <si>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</si>
  <si>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</si>
  <si>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</si>
  <si>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</si>
  <si>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</si>
  <si>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</si>
  <si>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</si>
  <si>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</si>
  <si>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</si>
  <si>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</si>
  <si>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</si>
  <si>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</si>
  <si>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</si>
  <si>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</si>
  <si>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</si>
  <si>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</si>
  <si>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</si>
  <si>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</si>
  <si>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</si>
  <si>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</si>
  <si>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</si>
  <si>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</si>
  <si>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</si>
  <si>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</si>
  <si>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</si>
  <si>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</si>
  <si>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</si>
  <si>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</si>
  <si>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</si>
  <si>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</si>
  <si>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</si>
  <si>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</si>
  <si>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</si>
  <si>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</si>
  <si>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</si>
  <si>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</si>
  <si>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</si>
  <si>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</si>
  <si>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</si>
  <si>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</si>
  <si>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</si>
  <si>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</si>
  <si>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</si>
  <si>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</si>
  <si>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</si>
  <si>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</si>
  <si>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</si>
  <si>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</si>
  <si>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</si>
  <si>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</si>
  <si>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</si>
  <si>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</si>
  <si>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</si>
  <si>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</si>
  <si>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</si>
  <si>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</si>
  <si>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</si>
  <si>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</si>
  <si>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</si>
  <si>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</si>
  <si>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</si>
  <si>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</si>
  <si>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</si>
  <si>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</si>
  <si>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</si>
  <si>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</si>
  <si>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</si>
  <si>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</si>
  <si>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</si>
  <si>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</si>
  <si>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</si>
  <si>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</si>
  <si>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</si>
  <si>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</si>
  <si>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</si>
  <si>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</si>
  <si>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</si>
  <si>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</si>
  <si>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</si>
  <si>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</si>
  <si>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</si>
  <si>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</si>
  <si>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</si>
  <si>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</si>
  <si>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</si>
  <si>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</si>
  <si>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</si>
  <si>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</si>
  <si>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</si>
  <si>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</si>
  <si>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</si>
  <si>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</si>
  <si>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</si>
  <si>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</si>
  <si>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</si>
  <si>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</si>
  <si>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</si>
  <si>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</si>
  <si>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</si>
  <si>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</si>
  <si>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</si>
  <si>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</si>
  <si>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</si>
  <si>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</si>
  <si>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</si>
  <si>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</si>
  <si>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</si>
  <si>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</si>
  <si>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</si>
  <si>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</si>
  <si>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</si>
  <si>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</si>
  <si>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</si>
  <si>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</si>
  <si>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</si>
  <si>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</si>
  <si>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</si>
  <si>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</si>
  <si>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</si>
  <si>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</si>
  <si>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</si>
  <si>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</si>
  <si>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</si>
  <si>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</si>
  <si>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</si>
  <si>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</si>
  <si>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</si>
  <si>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</si>
  <si>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</si>
  <si>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</si>
  <si>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</si>
  <si>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</si>
  <si>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</si>
  <si>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</si>
  <si>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</si>
  <si>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</si>
  <si>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</si>
  <si>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</si>
  <si>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</si>
  <si>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</si>
  <si>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</si>
  <si>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</si>
  <si>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</si>
  <si>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</si>
  <si>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</si>
  <si>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</si>
  <si>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</si>
  <si>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</si>
  <si>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</si>
  <si>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</si>
  <si>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</si>
  <si>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</si>
  <si>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</si>
  <si>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</si>
  <si>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</si>
  <si>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</si>
  <si>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</si>
  <si>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</si>
  <si>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</si>
  <si>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</si>
  <si>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</si>
  <si>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</si>
  <si>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</si>
  <si>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</si>
  <si>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</si>
  <si>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</si>
  <si>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</si>
  <si>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</si>
  <si>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</si>
  <si>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</si>
  <si>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</si>
  <si>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</si>
  <si>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</si>
  <si>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</si>
  <si>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</si>
  <si>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</si>
  <si>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</si>
  <si>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</si>
  <si>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</si>
  <si>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</si>
  <si>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</si>
  <si>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</si>
  <si>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</si>
  <si>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</si>
  <si>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</si>
  <si>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</si>
  <si>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</si>
  <si>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</si>
  <si>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</si>
  <si>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</si>
  <si>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</si>
  <si>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</si>
  <si>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</si>
  <si>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</si>
  <si>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</si>
  <si>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</si>
  <si>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</si>
  <si>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</si>
  <si>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</si>
  <si>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</si>
  <si>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</si>
  <si>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</si>
  <si>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</si>
  <si>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</si>
  <si>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</si>
  <si>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</si>
  <si>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</si>
  <si>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</si>
  <si>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</si>
  <si>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</si>
  <si>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</si>
  <si>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</si>
  <si>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</si>
  <si>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</si>
  <si>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</si>
  <si>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</si>
  <si>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</si>
  <si>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</si>
  <si>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</si>
  <si>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</si>
  <si>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</si>
  <si>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</si>
  <si>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</si>
  <si>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</si>
  <si>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</si>
  <si>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</si>
  <si>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</si>
  <si>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</si>
  <si>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</si>
  <si>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</si>
  <si>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</si>
  <si>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</si>
  <si>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</si>
  <si>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</si>
  <si>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</si>
  <si>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</si>
  <si>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</si>
  <si>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</si>
  <si>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</si>
  <si>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</si>
  <si>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</si>
  <si>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</si>
  <si>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</si>
  <si>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</si>
  <si>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</si>
  <si>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</si>
  <si>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</si>
  <si>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</si>
  <si>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</si>
  <si>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</si>
  <si>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</si>
  <si>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</si>
  <si>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</si>
  <si>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</si>
  <si>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</si>
  <si>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</si>
  <si>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</si>
  <si>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</si>
  <si>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</si>
  <si>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</si>
  <si>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</si>
  <si>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</si>
  <si>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</si>
  <si>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</si>
  <si>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</si>
  <si>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</si>
  <si>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</si>
  <si>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</si>
  <si>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</si>
  <si>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</si>
  <si>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</si>
  <si>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</si>
  <si>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</si>
  <si>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</si>
  <si>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</si>
  <si>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</si>
  <si>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</si>
  <si>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</si>
  <si>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</si>
  <si>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</si>
  <si>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</si>
  <si>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</si>
  <si>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</si>
  <si>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</si>
  <si>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</si>
  <si>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</si>
  <si>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</si>
  <si>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</si>
  <si>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</si>
  <si>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</si>
  <si>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</si>
  <si>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</si>
  <si>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</si>
  <si>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</si>
  <si>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</si>
  <si>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</si>
  <si>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</si>
  <si>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</si>
  <si>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</si>
  <si>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</si>
  <si>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</si>
  <si>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</si>
  <si>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</si>
  <si>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</si>
  <si>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</si>
  <si>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</si>
  <si>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</si>
  <si>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</si>
  <si>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</si>
  <si>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</si>
  <si>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</si>
  <si>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</si>
  <si>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</si>
  <si>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</si>
  <si>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</si>
  <si>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</si>
  <si>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</si>
  <si>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</si>
  <si>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</si>
  <si>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</si>
  <si>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</si>
  <si>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</si>
  <si>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</si>
  <si>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</si>
  <si>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</si>
  <si>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</si>
  <si>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</si>
  <si>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</si>
  <si>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</si>
  <si>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</si>
  <si>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</si>
  <si>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</si>
  <si>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</si>
  <si>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</si>
  <si>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</si>
  <si>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</si>
  <si>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</si>
  <si>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</si>
  <si>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</si>
  <si>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</si>
  <si>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</si>
  <si>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</si>
  <si>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</si>
  <si>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</si>
  <si>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</si>
  <si>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</si>
  <si>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</si>
  <si>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</si>
  <si>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</si>
  <si>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</si>
  <si>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</si>
  <si>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</si>
  <si>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</si>
  <si>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</si>
  <si>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</si>
  <si>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</si>
  <si>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</si>
  <si>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</si>
  <si>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</si>
  <si>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</si>
  <si>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</si>
  <si>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</si>
  <si>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</si>
  <si>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</si>
  <si>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</si>
  <si>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</si>
  <si>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</si>
  <si>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</si>
  <si>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</si>
  <si>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</si>
  <si>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</si>
  <si>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</si>
  <si>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</si>
  <si>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</si>
  <si>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</si>
  <si>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</si>
  <si>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</si>
  <si>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</si>
  <si>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</si>
  <si>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</si>
  <si>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</si>
  <si>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</si>
  <si>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</si>
  <si>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</si>
  <si>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</si>
  <si>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</si>
  <si>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</si>
  <si>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</si>
  <si>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</si>
  <si>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</si>
  <si>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</si>
  <si>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</si>
  <si>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</si>
  <si>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</si>
  <si>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</si>
  <si>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</si>
  <si>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</si>
  <si>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</si>
  <si>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</si>
  <si>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</si>
  <si>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</si>
  <si>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</si>
  <si>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</si>
  <si>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</si>
  <si>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</si>
  <si>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</si>
  <si>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</si>
  <si>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</si>
  <si>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</si>
  <si>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</si>
  <si>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</si>
  <si>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</si>
  <si>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</si>
  <si>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</si>
  <si>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</si>
  <si>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</si>
  <si>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</si>
  <si>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</si>
  <si>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</si>
  <si>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</si>
  <si>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</si>
  <si>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</si>
  <si>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</si>
  <si>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</si>
  <si>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</si>
  <si>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</si>
  <si>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</si>
  <si>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</si>
  <si>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</si>
  <si>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</si>
  <si>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</si>
  <si>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</si>
  <si>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</si>
  <si>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</si>
  <si>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</si>
  <si>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</si>
  <si>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</si>
  <si>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</si>
  <si>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</si>
  <si>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</si>
  <si>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</si>
  <si>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</si>
  <si>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</si>
  <si>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</si>
  <si>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</si>
  <si>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</si>
  <si>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</si>
  <si>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</si>
  <si>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</si>
  <si>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</si>
  <si>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</si>
  <si>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</si>
  <si>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</si>
  <si>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</si>
  <si>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</si>
  <si>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</si>
  <si>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</si>
  <si>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</si>
  <si>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</si>
  <si>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</si>
  <si>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</si>
  <si>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</si>
  <si>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</si>
  <si>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</si>
  <si>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</si>
  <si>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</si>
  <si>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</si>
  <si>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</si>
  <si>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</si>
  <si>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</si>
  <si>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</si>
  <si>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</si>
  <si>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</si>
  <si>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</si>
  <si>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</si>
  <si>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</si>
  <si>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</si>
  <si>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</si>
  <si>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</si>
  <si>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</si>
  <si>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</si>
  <si>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</si>
  <si>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</si>
  <si>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</si>
  <si>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</si>
  <si>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</si>
  <si>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</si>
  <si>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</si>
  <si>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</si>
  <si>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</si>
  <si>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</si>
  <si>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</si>
  <si>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</si>
  <si>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</si>
  <si>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</si>
  <si>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</si>
  <si>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</si>
  <si>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</si>
  <si>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</si>
  <si>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</si>
  <si>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</si>
  <si>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</si>
  <si>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</si>
  <si>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</si>
  <si>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</si>
  <si>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</si>
  <si>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</si>
  <si>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</si>
  <si>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</si>
  <si>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</si>
  <si>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</si>
  <si>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</si>
  <si>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</si>
  <si>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</si>
  <si>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</si>
  <si>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</si>
  <si>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</si>
  <si>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</si>
  <si>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</si>
  <si>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</si>
  <si>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</si>
  <si>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</si>
  <si>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</si>
  <si>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</si>
  <si>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</si>
  <si>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</si>
  <si>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</si>
  <si>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</si>
  <si>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</si>
  <si>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</si>
  <si>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</si>
  <si>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</si>
  <si>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</si>
  <si>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</si>
  <si>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</si>
  <si>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</si>
  <si>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</si>
  <si>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</si>
  <si>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</si>
  <si>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</si>
  <si>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</si>
  <si>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</si>
  <si>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</si>
  <si>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</si>
  <si>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</si>
  <si>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</si>
  <si>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</si>
  <si>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</si>
  <si>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</si>
  <si>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</si>
  <si>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</si>
  <si>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</si>
  <si>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</si>
  <si>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</si>
  <si>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</si>
  <si>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</si>
  <si>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</si>
  <si>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</si>
  <si>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</si>
  <si>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</si>
  <si>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</si>
  <si>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</si>
  <si>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</si>
  <si>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</si>
  <si>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</si>
  <si>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</si>
  <si>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</si>
  <si>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</si>
  <si>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</si>
  <si>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</si>
  <si>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</si>
  <si>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</si>
  <si>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</si>
  <si>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</si>
  <si>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</si>
  <si>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</si>
  <si>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</si>
  <si>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</si>
  <si>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</si>
  <si>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</si>
  <si>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</si>
  <si>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</si>
  <si>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</si>
  <si>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</si>
  <si>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</si>
  <si>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</si>
  <si>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</si>
  <si>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</si>
  <si>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</si>
  <si>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</si>
  <si>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</si>
  <si>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</si>
  <si>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</si>
  <si>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</si>
  <si>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</si>
  <si>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</si>
  <si>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</si>
  <si>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</si>
  <si>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</si>
  <si>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</si>
  <si>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</si>
  <si>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</si>
  <si>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</si>
  <si>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</si>
  <si>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</si>
  <si>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</si>
  <si>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</si>
  <si>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</si>
  <si>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</si>
  <si>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</si>
  <si>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</si>
  <si>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</si>
  <si>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</si>
  <si>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</si>
  <si>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</si>
  <si>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</si>
  <si>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</si>
  <si>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</si>
  <si>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</si>
  <si>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</si>
  <si>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</si>
  <si>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</si>
  <si>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</si>
  <si>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</si>
  <si>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</si>
  <si>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</si>
  <si>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</si>
  <si>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</si>
  <si>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</si>
  <si>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</si>
  <si>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</si>
  <si>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</si>
  <si>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</si>
  <si>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</si>
  <si>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</si>
  <si>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</si>
  <si>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</si>
  <si>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</si>
  <si>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</si>
  <si>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</si>
  <si>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</si>
  <si>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</si>
  <si>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</si>
  <si>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</si>
  <si>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</si>
  <si>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</si>
  <si>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</si>
  <si>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</si>
  <si>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</si>
  <si>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</si>
  <si>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</si>
  <si>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</si>
  <si>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</si>
  <si>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</si>
  <si>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</si>
  <si>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</si>
  <si>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</si>
  <si>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</si>
  <si>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</si>
  <si>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</si>
  <si>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</si>
  <si>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</si>
  <si>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</si>
  <si>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</si>
  <si>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</si>
  <si>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</si>
  <si>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</si>
  <si>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</si>
  <si>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</si>
  <si>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</si>
  <si>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</si>
  <si>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</si>
  <si>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</si>
  <si>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</si>
  <si>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</si>
  <si>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</si>
  <si>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</si>
  <si>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</si>
  <si>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</si>
  <si>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</si>
  <si>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</si>
  <si>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</si>
  <si>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</si>
  <si>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</si>
  <si>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</si>
  <si>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</si>
  <si>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</si>
  <si>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</si>
  <si>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</si>
  <si>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</si>
  <si>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</si>
  <si>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</si>
  <si>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</si>
  <si>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</si>
  <si>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</si>
  <si>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</si>
  <si>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</si>
  <si>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</si>
  <si>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</si>
  <si>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</si>
  <si>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</si>
  <si>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</si>
  <si>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</si>
  <si>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</si>
  <si>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</si>
  <si>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</si>
  <si>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</si>
  <si>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</si>
  <si>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</si>
  <si>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</si>
  <si>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</si>
  <si>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</si>
  <si>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</si>
  <si>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</si>
  <si>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</si>
  <si>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</si>
  <si>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</si>
  <si>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</si>
  <si>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</si>
  <si>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</si>
  <si>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</si>
  <si>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</si>
  <si>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</si>
  <si>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</si>
  <si>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</si>
  <si>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</si>
  <si>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</si>
  <si>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</si>
  <si>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</si>
  <si>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</si>
  <si>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</si>
  <si>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</si>
  <si>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</si>
  <si>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</si>
  <si>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</si>
  <si>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</si>
  <si>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</si>
  <si>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</si>
  <si>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</si>
  <si>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</si>
  <si>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</si>
  <si>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</si>
  <si>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</si>
  <si>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</si>
  <si>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</si>
  <si>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</si>
  <si>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</si>
  <si>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</si>
  <si>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</si>
  <si>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</si>
  <si>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</si>
  <si>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</si>
  <si>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</si>
  <si>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</si>
  <si>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</si>
  <si>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</si>
  <si>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</si>
  <si>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</si>
  <si>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</si>
  <si>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</si>
  <si>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</si>
  <si>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</si>
  <si>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</si>
  <si>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</si>
  <si>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</si>
  <si>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</si>
  <si>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</si>
  <si>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</si>
  <si>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</si>
  <si>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</si>
  <si>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</si>
  <si>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</si>
  <si>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</si>
  <si>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</si>
  <si>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</si>
  <si>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</si>
  <si>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</si>
  <si>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</si>
  <si>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</si>
  <si>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</si>
  <si>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</si>
  <si>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</si>
  <si>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</si>
  <si>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</si>
  <si>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</si>
  <si>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</si>
  <si>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</si>
  <si>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</si>
  <si>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</si>
  <si>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</si>
  <si>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</si>
  <si>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</si>
  <si>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</si>
  <si>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</si>
  <si>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</si>
  <si>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</si>
  <si>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</si>
  <si>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</si>
  <si>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</si>
  <si>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</si>
  <si>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</si>
  <si>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</si>
  <si>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</si>
  <si>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</si>
  <si>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</si>
  <si>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</si>
  <si>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</si>
  <si>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</si>
  <si>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</si>
  <si>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</si>
  <si>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</si>
  <si>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</si>
  <si>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</si>
  <si>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</si>
  <si>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</si>
  <si>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</si>
  <si>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</si>
  <si>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</si>
  <si>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</si>
  <si>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</si>
  <si>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</si>
  <si>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</si>
  <si>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</si>
  <si>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</si>
  <si>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</si>
  <si>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</si>
  <si>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</si>
  <si>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</si>
  <si>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</si>
  <si>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</si>
  <si>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</si>
  <si>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</si>
  <si>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</si>
  <si>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</si>
  <si>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</si>
  <si>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</si>
  <si>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</si>
  <si>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</si>
  <si>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</si>
  <si>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</si>
  <si>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</si>
  <si>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</si>
  <si>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</si>
  <si>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</si>
  <si>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</si>
  <si>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</si>
  <si>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</si>
  <si>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</si>
  <si>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</si>
  <si>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</si>
  <si>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</si>
  <si>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</si>
  <si>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</si>
  <si>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</si>
  <si>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</si>
  <si>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</si>
  <si>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</si>
  <si>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</si>
  <si>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</si>
  <si>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</si>
  <si>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</si>
  <si>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</si>
  <si>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</si>
  <si>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</si>
  <si>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</si>
  <si>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</si>
  <si>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</si>
  <si>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</si>
  <si>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</si>
  <si>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</si>
  <si>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</si>
  <si>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</si>
  <si>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</si>
  <si>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</si>
  <si>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</si>
  <si>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</si>
  <si>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</si>
  <si>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</si>
  <si>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</si>
  <si>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</si>
  <si>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</si>
  <si>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</si>
  <si>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</si>
  <si>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</si>
  <si>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</si>
  <si>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</si>
  <si>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</si>
  <si>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</si>
  <si>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</si>
  <si>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</si>
  <si>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</si>
  <si>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</si>
  <si>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</si>
  <si>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</si>
  <si>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</si>
  <si>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</si>
  <si>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</si>
  <si>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</si>
  <si>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</si>
  <si>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</si>
  <si>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</si>
  <si>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</si>
  <si>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</si>
  <si>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</si>
  <si>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</si>
  <si>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</si>
  <si>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</si>
  <si>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</si>
  <si>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</si>
  <si>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</si>
  <si>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</si>
  <si>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</si>
  <si>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</si>
  <si>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</si>
  <si>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</si>
  <si>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</si>
  <si>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</si>
  <si>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</si>
  <si>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</si>
  <si>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</si>
  <si>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</si>
  <si>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</si>
  <si>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</si>
  <si>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</si>
  <si>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</si>
  <si>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</si>
  <si>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</si>
  <si>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</si>
  <si>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</si>
  <si>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</si>
  <si>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</si>
  <si>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</si>
  <si>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</si>
  <si>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</si>
  <si>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</si>
  <si>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</si>
  <si>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</si>
  <si>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</si>
  <si>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</si>
  <si>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</si>
  <si>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</si>
  <si>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</si>
  <si>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</si>
  <si>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</si>
  <si>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</si>
  <si>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</si>
  <si>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</si>
  <si>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</si>
  <si>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</si>
  <si>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</si>
  <si>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</si>
  <si>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</si>
  <si>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</si>
  <si>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</si>
  <si>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</si>
  <si>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</si>
  <si>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</si>
  <si>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</si>
  <si>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</si>
  <si>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</si>
  <si>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</si>
  <si>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</si>
  <si>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</si>
  <si>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</si>
  <si>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</si>
  <si>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</si>
  <si>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</si>
  <si>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</si>
  <si>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</si>
  <si>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</si>
  <si>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</si>
  <si>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</si>
  <si>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</si>
  <si>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</si>
  <si>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</si>
  <si>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</si>
  <si>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</si>
  <si>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</si>
  <si>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</si>
  <si>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</si>
  <si>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</si>
  <si>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</si>
  <si>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</si>
  <si>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</si>
  <si>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</si>
  <si>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</si>
  <si>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</si>
  <si>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</si>
  <si>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</si>
  <si>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</si>
  <si>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</si>
  <si>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</si>
  <si>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</si>
  <si>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</si>
  <si>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</si>
  <si>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</si>
  <si>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</si>
  <si>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</si>
  <si>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</si>
  <si>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</si>
  <si>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</si>
  <si>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</si>
  <si>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</si>
  <si>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</si>
  <si>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</si>
  <si>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</si>
  <si>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</si>
  <si>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</si>
  <si>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</si>
  <si>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</si>
  <si>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</si>
  <si>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</si>
  <si>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</si>
  <si>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</si>
  <si>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</si>
  <si>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</si>
  <si>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</si>
  <si>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</si>
  <si>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</si>
  <si>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</si>
  <si>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</si>
  <si>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</si>
  <si>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</si>
  <si>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</si>
  <si>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</si>
  <si>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</si>
  <si>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</si>
  <si>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</si>
  <si>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</si>
  <si>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</si>
  <si>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</si>
  <si>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</si>
  <si>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</si>
  <si>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</si>
  <si>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</si>
  <si>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</si>
  <si>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</si>
  <si>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</si>
  <si>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</si>
  <si>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</si>
  <si>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</si>
  <si>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</si>
  <si>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</si>
  <si>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</si>
  <si>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</si>
  <si>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</si>
  <si>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</si>
  <si>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</si>
  <si>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</si>
  <si>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</si>
  <si>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</si>
  <si>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</si>
  <si>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</si>
  <si>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</si>
  <si>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</si>
  <si>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</si>
  <si>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</si>
  <si>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</si>
  <si>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</si>
  <si>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</si>
  <si>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</si>
  <si>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</si>
  <si>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</si>
  <si>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</si>
  <si>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</si>
  <si>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</si>
  <si>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</si>
  <si>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</si>
  <si>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</si>
  <si>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</si>
  <si>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</si>
  <si>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</si>
  <si>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</si>
  <si>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</si>
  <si>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</si>
  <si>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</si>
  <si>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</si>
  <si>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</si>
  <si>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</si>
  <si>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</si>
  <si>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</si>
  <si>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</si>
  <si>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</si>
  <si>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</si>
  <si>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</si>
  <si>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</si>
  <si>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</si>
  <si>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</si>
  <si>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</si>
  <si>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</si>
  <si>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</si>
  <si>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</si>
  <si>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</si>
  <si>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</si>
  <si>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</si>
  <si>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</si>
  <si>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</si>
  <si>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</si>
  <si>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</si>
  <si>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</si>
  <si>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</si>
  <si>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</si>
  <si>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</si>
  <si>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</si>
  <si>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</si>
  <si>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</si>
  <si>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</si>
  <si>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</si>
  <si>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</si>
  <si>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</si>
  <si>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</si>
  <si>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</si>
  <si>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</si>
  <si>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</si>
  <si>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</si>
  <si>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</si>
  <si>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</si>
  <si>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</si>
  <si>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</si>
  <si>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</si>
  <si>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</si>
  <si>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</si>
  <si>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</si>
  <si>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</si>
  <si>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</si>
  <si>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</si>
  <si>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</si>
  <si>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</si>
  <si>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</si>
  <si>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</si>
  <si>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</si>
  <si>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</si>
  <si>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</si>
  <si>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</si>
  <si>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</si>
  <si>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</si>
  <si>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</si>
  <si>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</si>
  <si>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</si>
  <si>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</si>
  <si>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</si>
  <si>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</si>
  <si>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</si>
  <si>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</si>
  <si>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</si>
  <si>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</si>
  <si>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</si>
  <si>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</si>
  <si>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</si>
  <si>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</si>
  <si>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</si>
  <si>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</si>
  <si>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</si>
  <si>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</si>
  <si>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</si>
  <si>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</si>
  <si>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</si>
  <si>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</si>
  <si>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</si>
  <si>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</si>
  <si>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</si>
  <si>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</si>
  <si>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</si>
  <si>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</si>
  <si>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</si>
  <si>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</si>
  <si>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</si>
  <si>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</si>
  <si>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</si>
  <si>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</si>
  <si>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</si>
  <si>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</si>
  <si>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</si>
  <si>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</si>
  <si>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</si>
  <si>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</si>
  <si>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</si>
  <si>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</si>
  <si>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</si>
  <si>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</si>
  <si>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</si>
  <si>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</si>
  <si>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</si>
  <si>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</si>
  <si>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</si>
  <si>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</si>
  <si>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</si>
  <si>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</si>
  <si>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</si>
  <si>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</si>
  <si>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</si>
  <si>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</si>
  <si>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</si>
  <si>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</si>
  <si>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</si>
  <si>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</si>
  <si>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</si>
  <si>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</si>
  <si>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</si>
  <si>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</si>
  <si>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</si>
  <si>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</si>
  <si>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</si>
  <si>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</si>
  <si>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</si>
  <si>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</si>
  <si>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</si>
  <si>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</si>
  <si>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</si>
  <si>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</si>
  <si>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</si>
  <si>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</si>
  <si>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</si>
  <si>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</si>
  <si>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</si>
  <si>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</si>
  <si>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</si>
  <si>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</si>
  <si>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</si>
  <si>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</si>
  <si>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</si>
  <si>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</si>
  <si>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</si>
  <si>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</si>
  <si>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</si>
  <si>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</si>
  <si>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</si>
  <si>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</si>
  <si>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</si>
  <si>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</si>
  <si>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</si>
  <si>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</si>
  <si>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</si>
  <si>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</si>
  <si>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</si>
  <si>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</si>
  <si>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</si>
  <si>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</si>
  <si>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</si>
  <si>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</si>
  <si>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</si>
  <si>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</si>
  <si>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</si>
  <si>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</si>
  <si>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</si>
  <si>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</si>
  <si>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</si>
  <si>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</si>
  <si>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</si>
  <si>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</si>
  <si>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</si>
  <si>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</si>
  <si>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</si>
  <si>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</si>
  <si>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</si>
  <si>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</si>
  <si>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</si>
  <si>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</si>
  <si>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</si>
  <si>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</si>
  <si>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</si>
  <si>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</si>
  <si>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</si>
  <si>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</si>
  <si>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</si>
  <si>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</si>
  <si>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</si>
  <si>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</si>
  <si>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</si>
  <si>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</si>
  <si>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</si>
  <si>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</si>
  <si>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</si>
  <si>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</si>
  <si>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</si>
  <si>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</si>
  <si>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</si>
  <si>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</si>
  <si>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</si>
  <si>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</si>
  <si>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</si>
  <si>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</si>
  <si>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</si>
  <si>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</si>
  <si>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</si>
  <si>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</si>
  <si>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</si>
  <si>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</si>
  <si>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</si>
  <si>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</si>
  <si>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</si>
  <si>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</si>
  <si>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</si>
  <si>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</si>
  <si>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</si>
  <si>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</si>
  <si>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</si>
  <si>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</si>
  <si>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</si>
  <si>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</si>
  <si>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</si>
  <si>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</si>
  <si>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</si>
  <si>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</si>
  <si>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</si>
  <si>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</si>
  <si>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</si>
  <si>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</si>
  <si>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</si>
  <si>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</si>
  <si>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</si>
  <si>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</si>
  <si>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</si>
  <si>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</si>
  <si>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</si>
  <si>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</si>
  <si>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</si>
  <si>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</si>
  <si>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</si>
  <si>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</si>
  <si>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</si>
  <si>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</si>
  <si>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</si>
  <si>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</si>
  <si>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</si>
  <si>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</si>
  <si>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</si>
  <si>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</si>
  <si>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</si>
  <si>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</si>
  <si>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</si>
  <si>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</si>
  <si>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</si>
  <si>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</si>
  <si>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</si>
  <si>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</si>
  <si>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</si>
  <si>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</si>
  <si>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</si>
  <si>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</si>
  <si>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</si>
  <si>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</si>
  <si>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</si>
  <si>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</si>
  <si>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</si>
  <si>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</si>
  <si>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</si>
  <si>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</si>
  <si>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</si>
  <si>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</si>
  <si>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</si>
  <si>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</si>
  <si>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</si>
  <si>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</si>
  <si>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</si>
  <si>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</si>
  <si>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</si>
  <si>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</si>
  <si>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</si>
  <si>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</si>
  <si>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</si>
  <si>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</si>
  <si>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</si>
  <si>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</si>
  <si>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</si>
  <si>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</si>
  <si>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</si>
  <si>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</si>
  <si>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</si>
  <si>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</si>
  <si>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</si>
  <si>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</si>
  <si>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</si>
  <si>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</si>
  <si>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</si>
  <si>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</si>
  <si>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</si>
  <si>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</si>
  <si>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</si>
  <si>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</si>
  <si>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</si>
  <si>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</si>
  <si>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</si>
  <si>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</si>
  <si>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</si>
  <si>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</si>
  <si>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</si>
  <si>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</si>
  <si>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</si>
  <si>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</si>
  <si>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</si>
  <si>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</si>
  <si>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</si>
  <si>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</si>
  <si>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</si>
  <si>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</si>
  <si>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</si>
  <si>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</si>
  <si>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</si>
  <si>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</si>
  <si>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</si>
  <si>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</si>
  <si>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</si>
  <si>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</si>
  <si>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</si>
  <si>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</si>
  <si>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</si>
  <si>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</si>
  <si>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</si>
  <si>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</si>
  <si>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</si>
  <si>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</si>
  <si>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</si>
  <si>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</si>
  <si>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</si>
  <si>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</si>
  <si>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</si>
  <si>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</si>
  <si>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</si>
  <si>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</si>
  <si>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</si>
  <si>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</si>
  <si>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</si>
  <si>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</si>
  <si>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</si>
  <si>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</si>
  <si>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</si>
  <si>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</si>
  <si>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</si>
  <si>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</si>
  <si>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</si>
  <si>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</si>
  <si>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</si>
  <si>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</si>
  <si>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</si>
  <si>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</si>
  <si>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</si>
  <si>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</si>
  <si>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</si>
  <si>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</si>
  <si>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</si>
  <si>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</si>
  <si>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</si>
  <si>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</si>
  <si>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</si>
  <si>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</si>
  <si>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</si>
  <si>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</si>
  <si>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</si>
  <si>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</si>
  <si>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</si>
  <si>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</si>
  <si>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</si>
  <si>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</si>
  <si>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</si>
  <si>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</si>
  <si>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</si>
  <si>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</si>
  <si>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</si>
  <si>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</si>
  <si>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</si>
  <si>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</si>
  <si>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</si>
  <si>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</si>
  <si>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</si>
  <si>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</si>
  <si>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</si>
  <si>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</si>
  <si>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</si>
  <si>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</si>
  <si>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</si>
  <si>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</si>
  <si>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</si>
  <si>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</si>
  <si>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</si>
  <si>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</si>
  <si>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</si>
  <si>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</si>
  <si>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</si>
  <si>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</si>
  <si>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</si>
  <si>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</si>
  <si>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</si>
  <si>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</si>
  <si>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</si>
  <si>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</si>
  <si>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</si>
  <si>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</si>
  <si>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</si>
  <si>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</si>
  <si>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</si>
  <si>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</si>
  <si>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</si>
  <si>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</si>
  <si>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</si>
  <si>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</si>
  <si>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</si>
  <si>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</si>
  <si>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</si>
  <si>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</si>
  <si>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</si>
  <si>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</si>
  <si>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</si>
  <si>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</si>
  <si>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</si>
  <si>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</si>
  <si>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</si>
  <si>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</si>
  <si>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</si>
  <si>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</si>
  <si>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</si>
  <si>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</si>
  <si>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</si>
  <si>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</si>
  <si>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</si>
  <si>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</si>
  <si>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</si>
  <si>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</si>
  <si>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</si>
  <si>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</si>
  <si>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</si>
  <si>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</si>
  <si>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</si>
  <si>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</si>
  <si>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</si>
  <si>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</si>
  <si>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</si>
  <si>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</si>
  <si>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</si>
  <si>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</si>
  <si>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</si>
  <si>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</si>
  <si>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</si>
  <si>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</si>
  <si>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</si>
  <si>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</si>
  <si>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</si>
  <si>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</si>
  <si>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</si>
  <si>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</si>
  <si>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</si>
  <si>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</si>
  <si>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</si>
  <si>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</si>
  <si>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</si>
  <si>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</si>
  <si>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</si>
  <si>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</si>
  <si>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</si>
  <si>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</si>
  <si>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</si>
  <si>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</si>
  <si>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</si>
  <si>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</si>
  <si>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</si>
  <si>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</si>
  <si>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</si>
  <si>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</si>
  <si>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</si>
  <si>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</si>
  <si>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</si>
  <si>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</si>
  <si>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</si>
  <si>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</si>
  <si>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</si>
  <si>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</si>
  <si>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</si>
  <si>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</si>
  <si>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</si>
  <si>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</si>
  <si>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</si>
  <si>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</si>
  <si>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</si>
  <si>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</si>
  <si>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</si>
  <si>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</si>
  <si>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</si>
  <si>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</si>
  <si>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</si>
  <si>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</si>
  <si>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</si>
  <si>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</si>
  <si>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</si>
  <si>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</si>
  <si>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</si>
  <si>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</si>
  <si>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</si>
  <si>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</si>
  <si>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</si>
  <si>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</si>
  <si>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</si>
  <si>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</si>
  <si>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</si>
  <si>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</si>
  <si>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</si>
  <si>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</si>
  <si>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</si>
  <si>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</si>
  <si>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</si>
  <si>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</si>
  <si>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</si>
  <si>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</si>
  <si>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</si>
  <si>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</si>
  <si>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</si>
  <si>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</si>
  <si>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</si>
  <si>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</si>
  <si>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</si>
  <si>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</si>
  <si>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</si>
  <si>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</si>
  <si>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</si>
  <si>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</si>
  <si>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</si>
  <si>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</si>
  <si>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</si>
  <si>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</si>
  <si>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</si>
  <si>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</si>
  <si>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</si>
  <si>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</si>
  <si>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</si>
  <si>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</si>
  <si>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</si>
  <si>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</si>
  <si>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</si>
  <si>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</si>
  <si>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</si>
  <si>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</si>
  <si>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</si>
  <si>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</si>
  <si>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</si>
  <si>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</si>
  <si>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</si>
  <si>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</si>
  <si>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</si>
  <si>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</si>
  <si>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</si>
  <si>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</si>
  <si>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</si>
  <si>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</si>
  <si>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</si>
  <si>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</si>
  <si>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</si>
  <si>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</si>
  <si>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</si>
  <si>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</si>
  <si>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</si>
  <si>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</si>
  <si>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</si>
  <si>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</si>
  <si>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</si>
  <si>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</si>
  <si>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</si>
  <si>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</si>
  <si>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</si>
  <si>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</si>
  <si>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</si>
  <si>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</si>
  <si>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</si>
  <si>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</si>
  <si>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</si>
  <si>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</si>
  <si>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</si>
  <si>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</si>
  <si>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</si>
  <si>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</si>
  <si>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</si>
  <si>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</si>
  <si>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</si>
  <si>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</si>
  <si>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</si>
  <si>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</si>
  <si>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</si>
  <si>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</si>
  <si>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</si>
  <si>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</si>
  <si>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</si>
  <si>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</si>
  <si>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</si>
  <si>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</si>
  <si>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</si>
  <si>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</si>
  <si>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</si>
  <si>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</si>
  <si>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</si>
  <si>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</si>
  <si>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</si>
  <si>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</si>
  <si>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</si>
  <si>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</si>
  <si>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</si>
  <si>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</si>
  <si>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</si>
  <si>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</si>
  <si>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</si>
  <si>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</si>
  <si>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</si>
  <si>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</si>
  <si>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</si>
  <si>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</si>
  <si>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</si>
  <si>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</si>
  <si>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</si>
  <si>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</si>
  <si>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</si>
  <si>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</si>
  <si>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</si>
  <si>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</si>
  <si>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</si>
  <si>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</si>
  <si>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</si>
  <si>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</si>
  <si>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</si>
  <si>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</si>
  <si>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</si>
  <si>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</si>
  <si>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</si>
  <si>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</si>
  <si>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</si>
  <si>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</si>
  <si>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</si>
  <si>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</si>
  <si>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</si>
  <si>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</si>
  <si>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</si>
  <si>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</si>
  <si>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</si>
  <si>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</si>
  <si>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</si>
  <si>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</si>
  <si>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</si>
  <si>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</si>
  <si>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</si>
  <si>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</si>
  <si>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</si>
  <si>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</si>
  <si>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</si>
  <si>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</si>
  <si>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</si>
  <si>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</si>
  <si>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</si>
  <si>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</si>
  <si>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</si>
  <si>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</si>
  <si>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</si>
  <si>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</si>
  <si>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</si>
  <si>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</si>
  <si>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</si>
  <si>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</si>
  <si>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</si>
  <si>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</si>
  <si>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</si>
  <si>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</si>
  <si>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</si>
  <si>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</si>
  <si>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</si>
  <si>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</si>
  <si>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</si>
  <si>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</si>
  <si>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</si>
  <si>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</si>
  <si>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</si>
  <si>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</si>
  <si>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</si>
  <si>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</si>
  <si>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</si>
  <si>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</si>
  <si>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</si>
  <si>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</si>
  <si>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</si>
  <si>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</si>
  <si>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</si>
  <si>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</si>
  <si>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</si>
  <si>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</si>
  <si>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</si>
  <si>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</si>
  <si>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</si>
  <si>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</si>
  <si>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</si>
  <si>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</si>
  <si>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</si>
  <si>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</si>
  <si>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</si>
  <si>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</si>
  <si>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</si>
  <si>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</si>
  <si>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</si>
  <si>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</si>
  <si>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</si>
  <si>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</si>
  <si>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</si>
  <si>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</si>
  <si>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</si>
  <si>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</si>
  <si>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</si>
  <si>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</si>
  <si>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</si>
  <si>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</si>
  <si>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</si>
  <si>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</si>
  <si>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</si>
  <si>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</si>
  <si>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</si>
  <si>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</si>
  <si>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</si>
  <si>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</si>
  <si>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</si>
  <si>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</si>
  <si>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</si>
  <si>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</si>
  <si>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</si>
  <si>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</si>
  <si>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</si>
  <si>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</si>
  <si>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</si>
  <si>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</si>
  <si>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</si>
  <si>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</si>
  <si>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</si>
  <si>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</si>
  <si>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</si>
  <si>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</si>
  <si>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</si>
  <si>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</si>
  <si>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</si>
  <si>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</si>
  <si>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</si>
  <si>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</si>
  <si>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</si>
  <si>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</si>
  <si>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</si>
  <si>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</si>
  <si>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</si>
  <si>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</si>
  <si>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</si>
  <si>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</si>
  <si>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</si>
  <si>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</si>
  <si>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</si>
  <si>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</si>
  <si>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</si>
  <si>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</si>
  <si>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</si>
  <si>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</si>
  <si>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</si>
  <si>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</si>
  <si>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</si>
  <si>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</si>
  <si>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</si>
  <si>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</si>
  <si>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</si>
  <si>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</si>
  <si>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</si>
  <si>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</si>
  <si>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</si>
  <si>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</si>
  <si>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</si>
  <si>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</si>
  <si>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</si>
  <si>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</si>
  <si>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</si>
  <si>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</si>
  <si>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</si>
  <si>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</si>
  <si>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</si>
  <si>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</si>
  <si>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</si>
  <si>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</si>
  <si>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</si>
  <si>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</si>
  <si>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</si>
  <si>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</si>
  <si>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</si>
  <si>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</si>
  <si>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</si>
  <si>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</si>
  <si>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</si>
  <si>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</si>
  <si>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</si>
  <si>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</si>
  <si>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</si>
  <si>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</si>
  <si>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</si>
  <si>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</si>
  <si>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</si>
  <si>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</si>
  <si>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</si>
  <si>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</si>
  <si>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</si>
  <si>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</si>
  <si>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</si>
  <si>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</si>
  <si>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</si>
  <si>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</si>
  <si>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</si>
  <si>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</si>
  <si>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</si>
  <si>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</si>
  <si>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</si>
  <si>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</si>
  <si>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</si>
  <si>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</si>
  <si>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</si>
  <si>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</si>
  <si>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</si>
  <si>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</si>
  <si>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</si>
  <si>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</si>
  <si>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</si>
  <si>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</si>
  <si>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</si>
  <si>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</si>
  <si>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</si>
  <si>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</si>
  <si>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</si>
  <si>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</si>
  <si>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</si>
  <si>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</si>
  <si>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</si>
  <si>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</si>
  <si>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</si>
  <si>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</si>
  <si>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</si>
  <si>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</si>
  <si>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</si>
  <si>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</si>
  <si>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</si>
  <si>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</si>
  <si>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</si>
  <si>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</si>
  <si>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</si>
  <si>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</si>
  <si>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</si>
  <si>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</si>
  <si>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</si>
  <si>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</si>
  <si>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</si>
  <si>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</si>
  <si>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</si>
  <si>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</si>
  <si>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</si>
  <si>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</si>
  <si>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</si>
  <si>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</si>
  <si>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</si>
  <si>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</si>
  <si>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</si>
  <si>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</si>
  <si>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</si>
  <si>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</si>
  <si>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</si>
  <si>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</si>
  <si>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</si>
  <si>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</si>
  <si>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</si>
  <si>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</si>
  <si>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</si>
  <si>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</si>
  <si>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</si>
  <si>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</si>
  <si>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</si>
  <si>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</si>
  <si>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</si>
  <si>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</si>
  <si>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</si>
  <si>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</si>
  <si>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</si>
  <si>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</si>
  <si>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</si>
  <si>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</si>
  <si>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</si>
  <si>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</si>
  <si>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</si>
  <si>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</si>
  <si>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</si>
  <si>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</si>
  <si>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</si>
  <si>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</si>
  <si>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</si>
  <si>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</si>
  <si>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</si>
  <si>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</si>
  <si>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</si>
  <si>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</si>
  <si>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</si>
  <si>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</si>
  <si>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</si>
  <si>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</si>
  <si>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</si>
  <si>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</si>
  <si>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</si>
  <si>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</si>
  <si>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</si>
  <si>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</si>
  <si>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</si>
  <si>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</si>
  <si>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</si>
  <si>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</si>
  <si>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</si>
  <si>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</si>
  <si>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</si>
  <si>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</si>
  <si>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</si>
  <si>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</si>
  <si>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</si>
  <si>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</si>
  <si>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</si>
  <si>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</si>
  <si>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</si>
  <si>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</si>
  <si>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</si>
  <si>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</si>
  <si>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</si>
  <si>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</si>
  <si>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</si>
  <si>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</si>
  <si>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</si>
  <si>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</si>
  <si>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</si>
  <si>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</si>
  <si>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</si>
  <si>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</si>
  <si>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</si>
  <si>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</si>
  <si>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</si>
  <si>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</si>
  <si>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</si>
  <si>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</si>
  <si>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</si>
  <si>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</si>
  <si>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</si>
  <si>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</si>
  <si>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</si>
  <si>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</si>
  <si>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</si>
  <si>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</si>
  <si>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</si>
  <si>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</si>
  <si>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</si>
  <si>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</si>
  <si>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</si>
  <si>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</si>
  <si>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</si>
  <si>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</si>
  <si>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</si>
  <si>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</si>
  <si>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</si>
  <si>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</si>
  <si>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</si>
  <si>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</si>
  <si>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</si>
  <si>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</si>
  <si>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</si>
  <si>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</si>
  <si>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</si>
  <si>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</si>
  <si>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</si>
  <si>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</si>
  <si>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</si>
  <si>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</si>
  <si>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</si>
  <si>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</si>
  <si>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</si>
  <si>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</si>
  <si>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</si>
  <si>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</si>
  <si>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</si>
  <si>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</si>
  <si>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</si>
  <si>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</si>
  <si>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</si>
  <si>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</si>
  <si>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</si>
  <si>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</si>
  <si>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</si>
  <si>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</si>
  <si>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</si>
  <si>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</si>
  <si>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</si>
  <si>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</si>
  <si>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</si>
  <si>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</si>
  <si>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</si>
  <si>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</si>
  <si>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</si>
  <si>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</si>
  <si>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</si>
  <si>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</si>
  <si>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</si>
  <si>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</si>
  <si>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</si>
  <si>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</si>
  <si>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</si>
  <si>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</si>
  <si>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</si>
  <si>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</si>
  <si>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</si>
  <si>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</si>
  <si>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</si>
  <si>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</si>
  <si>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</si>
  <si>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</si>
  <si>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</si>
  <si>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</si>
  <si>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</si>
  <si>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</si>
  <si>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</si>
  <si>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</si>
  <si>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</si>
  <si>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</si>
  <si>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</si>
  <si>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</si>
  <si>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</si>
  <si>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</si>
  <si>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</si>
  <si>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</si>
  <si>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</si>
  <si>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</si>
  <si>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</si>
  <si>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</si>
  <si>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</si>
  <si>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</si>
  <si>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</si>
  <si>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</si>
  <si>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</si>
  <si>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</si>
  <si>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</si>
  <si>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</si>
  <si>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</si>
  <si>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</si>
  <si>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</si>
  <si>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</si>
  <si>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</si>
  <si>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</si>
  <si>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</si>
  <si>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</si>
  <si>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</si>
  <si>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</si>
  <si>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</si>
  <si>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</si>
  <si>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</si>
  <si>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</si>
  <si>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</si>
  <si>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</si>
  <si>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</si>
  <si>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</si>
  <si>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</si>
  <si>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</si>
  <si>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</si>
  <si>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</si>
  <si>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</si>
  <si>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</si>
  <si>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</si>
  <si>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</si>
  <si>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</si>
  <si>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</si>
  <si>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</si>
  <si>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</si>
  <si>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</si>
  <si>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</si>
  <si>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</si>
  <si>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</si>
  <si>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</si>
  <si>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</si>
  <si>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</si>
  <si>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</si>
  <si>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</si>
  <si>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</si>
  <si>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</si>
  <si>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</si>
  <si>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</si>
  <si>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</si>
  <si>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</si>
  <si>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</si>
  <si>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</si>
  <si>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</si>
  <si>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</si>
  <si>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</si>
  <si>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</si>
  <si>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</si>
  <si>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</si>
  <si>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</si>
  <si>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</si>
  <si>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</si>
  <si>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</si>
  <si>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</si>
  <si>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</si>
  <si>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</si>
  <si>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</si>
  <si>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</si>
  <si>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</si>
  <si>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</si>
  <si>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</si>
  <si>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</si>
  <si>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</si>
  <si>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</si>
  <si>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</si>
  <si>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</si>
  <si>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</si>
  <si>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</si>
  <si>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</si>
  <si>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</si>
  <si>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</si>
  <si>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</si>
  <si>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</si>
  <si>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</si>
  <si>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</si>
  <si>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</si>
  <si>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</si>
  <si>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</si>
  <si>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</si>
  <si>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</si>
  <si>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</si>
  <si>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</si>
  <si>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</si>
  <si>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</si>
  <si>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</si>
  <si>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</si>
  <si>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</si>
  <si>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</si>
  <si>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</si>
  <si>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</si>
  <si>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</si>
  <si>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</si>
  <si>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</si>
  <si>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</si>
  <si>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</si>
  <si>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</si>
  <si>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</si>
  <si>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</si>
  <si>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</si>
  <si>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</si>
  <si>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</si>
  <si>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</si>
  <si>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</si>
  <si>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</si>
  <si>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</si>
  <si>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</si>
  <si>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</si>
  <si>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</si>
  <si>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</si>
  <si>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</si>
  <si>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</si>
  <si>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</si>
  <si>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</si>
  <si>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</si>
  <si>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</si>
  <si>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</si>
  <si>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</si>
  <si>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</si>
  <si>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</si>
  <si>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</si>
  <si>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</si>
  <si>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</si>
  <si>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</si>
  <si>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</si>
  <si>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</si>
  <si>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</si>
  <si>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</si>
  <si>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</si>
  <si>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</si>
  <si>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</si>
  <si>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</si>
  <si>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</si>
  <si>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</si>
  <si>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</si>
  <si>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</si>
  <si>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</si>
  <si>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</si>
  <si>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</si>
  <si>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</si>
  <si>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</si>
  <si>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</si>
  <si>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</si>
  <si>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</si>
  <si>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</si>
  <si>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</si>
  <si>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</si>
  <si>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</si>
  <si>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</si>
  <si>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</si>
  <si>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</si>
  <si>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</si>
  <si>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</si>
  <si>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</si>
  <si>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</si>
  <si>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</si>
  <si>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</si>
  <si>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</si>
  <si>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</si>
  <si>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</si>
  <si>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</si>
  <si>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</si>
  <si>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</si>
  <si>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</si>
  <si>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</si>
  <si>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</si>
  <si>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</si>
  <si>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</si>
  <si>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</si>
  <si>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</si>
  <si>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</si>
  <si>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</si>
  <si>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</si>
  <si>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</si>
  <si>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</si>
  <si>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</si>
  <si>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</si>
  <si>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</si>
  <si>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</si>
  <si>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</si>
  <si>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</si>
  <si>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</si>
  <si>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</si>
  <si>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</si>
  <si>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</si>
  <si>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</si>
  <si>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</si>
  <si>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</si>
  <si>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</si>
  <si>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</si>
  <si>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</si>
  <si>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</si>
  <si>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</si>
  <si>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</si>
  <si>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</si>
  <si>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</si>
  <si>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</si>
  <si>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</si>
  <si>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</si>
  <si>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</si>
  <si>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</si>
  <si>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</si>
  <si>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</si>
  <si>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</si>
  <si>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</si>
  <si>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</si>
  <si>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</si>
  <si>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</si>
  <si>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</si>
  <si>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</si>
  <si>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</si>
  <si>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</si>
  <si>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</si>
  <si>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</si>
  <si>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</si>
  <si>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</si>
  <si>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</si>
  <si>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</si>
  <si>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</si>
  <si>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</si>
  <si>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</si>
  <si>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</si>
  <si>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</si>
  <si>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</si>
  <si>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</si>
  <si>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</si>
  <si>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</si>
  <si>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</si>
  <si>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</si>
  <si>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</si>
  <si>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</si>
  <si>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</si>
  <si>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</si>
  <si>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</si>
  <si>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</si>
  <si>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</si>
  <si>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</si>
  <si>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</si>
  <si>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</si>
  <si>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</si>
  <si>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</si>
  <si>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</si>
  <si>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</si>
  <si>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</si>
  <si>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</si>
  <si>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</si>
  <si>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</si>
  <si>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</si>
  <si>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</si>
  <si>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</si>
  <si>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</si>
  <si>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</si>
  <si>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</si>
  <si>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</si>
  <si>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</si>
  <si>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</si>
  <si>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</si>
  <si>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</si>
  <si>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</si>
  <si>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</si>
  <si>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</si>
  <si>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</si>
  <si>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</si>
  <si>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</si>
  <si>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</si>
  <si>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</si>
  <si>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</si>
  <si>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</si>
  <si>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</si>
  <si>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</si>
  <si>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</si>
  <si>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</si>
  <si>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</si>
  <si>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</si>
  <si>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</si>
  <si>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</si>
  <si>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</si>
  <si>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</si>
  <si>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</si>
  <si>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</si>
  <si>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</si>
  <si>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</si>
  <si>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</si>
  <si>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</si>
  <si>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</si>
  <si>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</si>
  <si>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</si>
  <si>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</si>
  <si>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</si>
  <si>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</si>
  <si>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</si>
  <si>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</si>
  <si>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</si>
  <si>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</si>
  <si>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</si>
  <si>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</si>
  <si>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</si>
  <si>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</si>
  <si>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</si>
  <si>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</si>
  <si>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</si>
  <si>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</si>
  <si>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</si>
  <si>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</si>
  <si>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</si>
  <si>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</si>
  <si>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</si>
  <si>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</si>
  <si>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</si>
  <si>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</si>
  <si>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</si>
  <si>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</si>
  <si>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</si>
  <si>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</si>
  <si>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</si>
  <si>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</si>
  <si>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</si>
  <si>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</si>
  <si>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</si>
  <si>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</si>
  <si>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</si>
  <si>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</si>
  <si>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</si>
  <si>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</si>
  <si>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</si>
  <si>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</si>
  <si>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</si>
  <si>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</si>
  <si>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</si>
  <si>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</si>
  <si>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</si>
  <si>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</si>
  <si>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</si>
  <si>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</si>
  <si>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</si>
  <si>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</si>
  <si>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</si>
  <si>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</si>
  <si>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</si>
  <si>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</si>
  <si>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</si>
  <si>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</si>
  <si>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</si>
  <si>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</si>
  <si>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</si>
  <si>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</si>
  <si>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</si>
  <si>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</si>
  <si>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</si>
  <si>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</si>
  <si>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</si>
  <si>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</si>
  <si>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</si>
  <si>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</si>
  <si>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</si>
  <si>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</si>
  <si>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</si>
  <si>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</si>
  <si>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</si>
  <si>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</si>
  <si>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</si>
  <si>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</si>
  <si>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</si>
  <si>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</si>
  <si>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</si>
  <si>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</si>
  <si>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</si>
  <si>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</si>
  <si>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</si>
  <si>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</si>
  <si>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</si>
  <si>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</si>
  <si>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</si>
  <si>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</si>
  <si>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</si>
  <si>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</si>
  <si>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</si>
  <si>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</si>
  <si>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</si>
  <si>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</si>
  <si>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</si>
  <si>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</si>
  <si>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</si>
  <si>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</si>
  <si>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</si>
  <si>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</si>
  <si>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</si>
  <si>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</si>
  <si>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</si>
  <si>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</si>
  <si>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</si>
  <si>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</si>
  <si>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</si>
  <si>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</si>
  <si>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</si>
  <si>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</si>
  <si>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</si>
  <si>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</si>
  <si>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</si>
  <si>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</si>
  <si>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</si>
  <si>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</si>
  <si>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</si>
  <si>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</si>
  <si>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</si>
  <si>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</si>
  <si>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</si>
  <si>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</si>
  <si>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</si>
  <si>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</si>
  <si>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</si>
  <si>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</si>
  <si>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</si>
  <si>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</si>
  <si>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</si>
  <si>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</si>
  <si>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</si>
  <si>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</si>
  <si>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</si>
  <si>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</si>
  <si>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</si>
  <si>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</si>
  <si>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</si>
  <si>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</si>
  <si>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</si>
  <si>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</si>
  <si>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</si>
  <si>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</si>
  <si>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</si>
  <si>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</si>
  <si>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</si>
  <si>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</si>
  <si>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</si>
  <si>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</si>
  <si>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</si>
  <si>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</si>
  <si>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</si>
  <si>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</si>
  <si>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</si>
  <si>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</si>
  <si>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</si>
  <si>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</si>
  <si>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</si>
  <si>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</si>
  <si>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</si>
  <si>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</si>
  <si>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</si>
  <si>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</si>
  <si>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</si>
  <si>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</si>
  <si>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</si>
  <si>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</si>
  <si>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</si>
  <si>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</si>
  <si>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</si>
  <si>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</si>
  <si>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</si>
  <si>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</si>
  <si>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</si>
  <si>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</si>
  <si>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</si>
  <si>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</si>
  <si>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</si>
  <si>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</si>
  <si>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</si>
  <si>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</si>
  <si>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</si>
  <si>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</si>
  <si>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</si>
  <si>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</si>
  <si>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</si>
  <si>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</si>
  <si>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</si>
  <si>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</si>
  <si>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</si>
  <si>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</si>
  <si>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</si>
  <si>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</si>
  <si>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</si>
  <si>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</si>
  <si>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</si>
  <si>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</si>
  <si>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</si>
  <si>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</si>
  <si>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</si>
  <si>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</si>
  <si>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</si>
  <si>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</si>
  <si>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</si>
  <si>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</si>
  <si>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</si>
  <si>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</si>
  <si>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</si>
  <si>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</si>
  <si>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</si>
  <si>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</si>
  <si>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</si>
  <si>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</si>
  <si>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</si>
  <si>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</si>
  <si>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</si>
  <si>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</si>
  <si>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</si>
  <si>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</si>
  <si>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</si>
  <si>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</si>
  <si>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</si>
  <si>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</si>
  <si>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</si>
  <si>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</si>
  <si>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</si>
  <si>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</si>
  <si>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</si>
  <si>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</si>
  <si>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</si>
  <si>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</si>
  <si>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</si>
  <si>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</si>
  <si>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</si>
  <si>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</si>
  <si>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</si>
  <si>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</si>
  <si>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</si>
  <si>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</si>
  <si>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</si>
  <si>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</si>
  <si>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</si>
  <si>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</si>
  <si>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</si>
  <si>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</si>
  <si>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</si>
  <si>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</si>
  <si>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</si>
  <si>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</si>
  <si>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</si>
  <si>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</si>
  <si>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</si>
  <si>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</si>
  <si>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</si>
  <si>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</si>
  <si>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</si>
  <si>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</si>
  <si>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</si>
  <si>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</si>
  <si>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</si>
  <si>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</si>
  <si>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</si>
  <si>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</si>
  <si>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</si>
  <si>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</si>
  <si>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</si>
  <si>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</si>
  <si>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</si>
  <si>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</si>
  <si>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</si>
  <si>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</si>
  <si>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</si>
  <si>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</si>
  <si>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</si>
  <si>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</si>
  <si>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</si>
  <si>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</si>
  <si>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</si>
  <si>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</si>
  <si>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</si>
  <si>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</si>
  <si>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</si>
  <si>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</si>
  <si>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</si>
  <si>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</si>
  <si>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</si>
  <si>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</si>
  <si>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</si>
  <si>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</si>
  <si>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</si>
  <si>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</si>
  <si>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</si>
  <si>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</si>
  <si>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</si>
  <si>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</si>
  <si>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</si>
  <si>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</si>
  <si>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</si>
  <si>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</si>
  <si>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</si>
  <si>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</si>
  <si>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</si>
  <si>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</si>
  <si>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</si>
  <si>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</si>
  <si>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</si>
  <si>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</si>
  <si>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</si>
  <si>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</si>
  <si>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</si>
  <si>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</si>
  <si>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</si>
  <si>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</si>
  <si>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</si>
  <si>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</si>
  <si>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</si>
  <si>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</si>
  <si>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</si>
  <si>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</si>
  <si>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</si>
  <si>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</si>
  <si>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</si>
  <si>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</si>
  <si>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</si>
  <si>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</si>
  <si>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</si>
  <si>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</si>
  <si>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</si>
  <si>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</si>
  <si>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</si>
  <si>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</si>
  <si>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</si>
  <si>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</si>
  <si>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</si>
  <si>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</si>
  <si>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</si>
  <si>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</si>
  <si>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</si>
  <si>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</si>
  <si>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</si>
  <si>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</si>
  <si>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</si>
  <si>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</si>
  <si>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</si>
  <si>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</si>
  <si>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</si>
  <si>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</si>
  <si>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</si>
  <si>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</si>
  <si>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</si>
  <si>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</si>
  <si>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</si>
  <si>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</si>
  <si>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</si>
  <si>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</si>
  <si>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</si>
  <si>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</si>
  <si>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</si>
  <si>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</si>
  <si>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</si>
  <si>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</si>
  <si>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</si>
  <si>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</si>
  <si>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</si>
  <si>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</si>
  <si>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</si>
  <si>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</si>
  <si>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</si>
  <si>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</si>
  <si>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</si>
  <si>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</si>
  <si>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</si>
  <si>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</si>
  <si>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</si>
  <si>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</si>
  <si>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</si>
  <si>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</si>
  <si>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</si>
  <si>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</si>
  <si>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</si>
  <si>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</si>
  <si>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</si>
  <si>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</si>
  <si>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</si>
  <si>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</si>
  <si>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</si>
  <si>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</si>
  <si>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</si>
  <si>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</si>
  <si>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</si>
  <si>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</si>
  <si>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</si>
  <si>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</si>
  <si>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</si>
  <si>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</si>
  <si>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</si>
  <si>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</si>
  <si>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</si>
  <si>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</si>
  <si>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</si>
  <si>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</si>
  <si>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</si>
  <si>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</si>
  <si>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</si>
  <si>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</si>
  <si>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</si>
  <si>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</si>
  <si>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</si>
  <si>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</si>
  <si>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</si>
  <si>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</si>
  <si>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</si>
  <si>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</si>
  <si>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</si>
  <si>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</si>
  <si>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</si>
  <si>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</si>
  <si>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</si>
  <si>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</si>
  <si>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</si>
  <si>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</si>
  <si>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</si>
  <si>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</si>
  <si>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</si>
  <si>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</si>
  <si>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</si>
  <si>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</si>
  <si>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</si>
  <si>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</si>
  <si>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</si>
  <si>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</si>
  <si>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</si>
  <si>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</si>
  <si>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</si>
  <si>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</si>
  <si>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</si>
  <si>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</si>
  <si>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</si>
  <si>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</si>
  <si>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</si>
  <si>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</si>
  <si>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</si>
  <si>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</si>
  <si>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</si>
  <si>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</si>
  <si>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</si>
  <si>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</si>
  <si>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</si>
  <si>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</si>
  <si>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</si>
  <si>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</si>
  <si>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</si>
  <si>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</si>
  <si>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</si>
  <si>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</si>
  <si>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</si>
  <si>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</si>
  <si>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</si>
  <si>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</si>
  <si>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</si>
  <si>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</si>
  <si>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</si>
  <si>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</si>
  <si>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</si>
  <si>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</si>
  <si>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</si>
  <si>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</si>
  <si>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</si>
  <si>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</si>
  <si>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</si>
  <si>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</si>
  <si>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</si>
  <si>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</si>
  <si>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</si>
  <si>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</si>
  <si>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</si>
  <si>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</si>
  <si>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</si>
  <si>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</si>
  <si>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</si>
  <si>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</si>
  <si>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</si>
  <si>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</si>
  <si>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</si>
  <si>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</si>
  <si>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</si>
  <si>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</si>
  <si>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</si>
  <si>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</si>
  <si>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</si>
  <si>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</si>
  <si>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</si>
  <si>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</si>
  <si>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</si>
  <si>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</si>
  <si>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</si>
  <si>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</si>
  <si>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</si>
  <si>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</si>
  <si>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</si>
  <si>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</si>
  <si>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</si>
  <si>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</si>
  <si>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</si>
  <si>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</si>
  <si>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</si>
  <si>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</si>
  <si>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</si>
  <si>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</si>
  <si>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</si>
  <si>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</si>
  <si>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</si>
  <si>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</si>
  <si>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</si>
  <si>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</si>
  <si>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</si>
  <si>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</si>
  <si>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</si>
  <si>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</si>
  <si>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</si>
  <si>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</si>
  <si>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</si>
  <si>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</si>
  <si>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</si>
  <si>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</si>
  <si>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</si>
  <si>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</si>
  <si>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</si>
  <si>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</si>
  <si>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</si>
  <si>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</si>
  <si>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</si>
  <si>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</si>
  <si>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</si>
  <si>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</si>
  <si>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</si>
  <si>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</si>
  <si>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</si>
  <si>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</si>
  <si>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</si>
  <si>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</si>
  <si>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</si>
  <si>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</si>
  <si>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</si>
  <si>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</si>
  <si>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</si>
  <si>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</si>
  <si>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</si>
  <si>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</si>
  <si>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</si>
  <si>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</si>
  <si>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</si>
  <si>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</si>
  <si>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</si>
  <si>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</si>
  <si>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</si>
  <si>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</si>
  <si>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</si>
  <si>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</si>
  <si>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</si>
  <si>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</si>
  <si>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</si>
  <si>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</si>
  <si>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</si>
  <si>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</si>
  <si>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</si>
  <si>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</si>
  <si>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</si>
  <si>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</si>
  <si>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</si>
  <si>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</si>
  <si>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</si>
  <si>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</si>
  <si>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</si>
  <si>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</si>
  <si>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</si>
  <si>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</si>
  <si>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</si>
  <si>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</si>
  <si>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</si>
  <si>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</si>
  <si>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</si>
  <si>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</si>
  <si>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</si>
  <si>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</si>
  <si>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</si>
  <si>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</si>
  <si>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</si>
  <si>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</si>
  <si>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</si>
  <si>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</si>
  <si>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</si>
  <si>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</si>
  <si>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</si>
  <si>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</si>
  <si>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</si>
  <si>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</si>
  <si>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</si>
  <si>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</si>
  <si>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</si>
  <si>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</si>
  <si>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</si>
  <si>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</si>
  <si>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</si>
  <si>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</si>
  <si>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</si>
  <si>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</si>
  <si>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</si>
  <si>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</si>
  <si>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</si>
  <si>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</si>
  <si>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</si>
  <si>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</si>
  <si>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</si>
  <si>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</si>
  <si>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</si>
  <si>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</si>
  <si>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</si>
  <si>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</si>
  <si>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</si>
  <si>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</si>
  <si>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</si>
  <si>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</si>
  <si>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</si>
  <si>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</si>
  <si>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</si>
  <si>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</si>
  <si>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</si>
  <si>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</si>
  <si>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</si>
  <si>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</si>
  <si>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</si>
  <si>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</si>
  <si>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</si>
  <si>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</si>
  <si>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</si>
  <si>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</si>
  <si>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</si>
  <si>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</si>
  <si>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</si>
  <si>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</si>
  <si>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</si>
  <si>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</si>
  <si>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</si>
  <si>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</si>
  <si>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</si>
  <si>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</si>
  <si>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</si>
  <si>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</si>
  <si>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</si>
  <si>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</si>
  <si>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</si>
  <si>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</si>
  <si>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</si>
  <si>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</si>
  <si>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</si>
  <si>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</si>
  <si>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</si>
  <si>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</si>
  <si>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</si>
  <si>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</si>
  <si>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</si>
  <si>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</si>
  <si>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</si>
  <si>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</si>
  <si>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</si>
  <si>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</si>
  <si>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</si>
  <si>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</si>
  <si>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</si>
  <si>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</si>
  <si>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</si>
  <si>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</si>
  <si>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</si>
  <si>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</si>
  <si>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</si>
  <si>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</si>
  <si>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</si>
  <si>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</si>
  <si>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</si>
  <si>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</si>
  <si>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</si>
  <si>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</si>
  <si>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</si>
  <si>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</si>
  <si>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</si>
  <si>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</si>
  <si>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</si>
  <si>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</si>
  <si>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</si>
  <si>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</si>
  <si>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</si>
  <si>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</si>
  <si>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</si>
  <si>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</si>
  <si>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</si>
  <si>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</si>
  <si>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</si>
  <si>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</si>
  <si>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</si>
  <si>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</si>
  <si>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</si>
  <si>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</si>
  <si>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</si>
  <si>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</si>
  <si>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</si>
  <si>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</si>
  <si>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</si>
  <si>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</si>
  <si>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</si>
  <si>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</si>
  <si>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</si>
  <si>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</si>
  <si>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</si>
  <si>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</si>
  <si>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</si>
  <si>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</si>
  <si>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</si>
  <si>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</si>
  <si>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</si>
  <si>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</si>
  <si>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</si>
  <si>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</si>
  <si>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</si>
  <si>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</si>
  <si>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</si>
  <si>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</si>
  <si>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</si>
  <si>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</si>
  <si>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</si>
  <si>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</si>
  <si>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</si>
  <si>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</si>
  <si>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</si>
  <si>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</si>
  <si>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</si>
  <si>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</si>
  <si>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</si>
  <si>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</si>
  <si>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</si>
  <si>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</si>
  <si>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</si>
  <si>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</si>
  <si>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</si>
  <si>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</si>
  <si>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</si>
  <si>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</si>
  <si>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</si>
  <si>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</si>
  <si>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</si>
  <si>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</si>
  <si>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</si>
  <si>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</si>
  <si>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</si>
  <si>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</si>
  <si>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</si>
  <si>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</si>
  <si>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</si>
  <si>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</si>
  <si>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</si>
  <si>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</si>
  <si>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</si>
  <si>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</si>
  <si>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</si>
  <si>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</si>
  <si>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</si>
  <si>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</si>
  <si>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</si>
  <si>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</si>
  <si>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</si>
  <si>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</si>
  <si>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</si>
  <si>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</si>
  <si>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</si>
  <si>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</si>
  <si>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</si>
  <si>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</si>
  <si>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</si>
  <si>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</si>
  <si>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</si>
  <si>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</si>
  <si>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</si>
  <si>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</si>
  <si>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</si>
  <si>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</si>
  <si>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</si>
  <si>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</si>
  <si>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</si>
  <si>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</si>
  <si>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</si>
  <si>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</si>
  <si>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</si>
  <si>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</si>
  <si>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</si>
  <si>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</si>
  <si>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</si>
  <si>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</si>
  <si>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</si>
  <si>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</si>
  <si>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</si>
  <si>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</si>
  <si>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</si>
  <si>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</si>
  <si>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</si>
  <si>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</si>
  <si>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</si>
  <si>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</si>
  <si>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</si>
  <si>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</si>
  <si>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</si>
  <si>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</si>
  <si>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</si>
  <si>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</si>
  <si>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</si>
  <si>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</si>
  <si>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</si>
  <si>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</si>
  <si>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</si>
  <si>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</si>
  <si>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</si>
  <si>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</si>
  <si>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</si>
  <si>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</si>
  <si>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</si>
  <si>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</si>
  <si>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</si>
  <si>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</si>
  <si>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</si>
  <si>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</si>
  <si>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</si>
  <si>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</si>
  <si>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</si>
  <si>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</si>
  <si>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</si>
  <si>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</si>
  <si>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</si>
  <si>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</si>
  <si>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</si>
  <si>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</si>
  <si>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</si>
  <si>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</si>
  <si>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</si>
  <si>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</si>
  <si>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</si>
  <si>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</si>
  <si>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</si>
  <si>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</si>
  <si>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</si>
  <si>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</si>
  <si>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</si>
  <si>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</si>
  <si>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</si>
  <si>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</si>
  <si>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</si>
  <si>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</si>
  <si>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</si>
  <si>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</si>
  <si>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</si>
  <si>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</si>
  <si>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</si>
  <si>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</si>
  <si>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</si>
  <si>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</si>
  <si>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</si>
  <si>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</si>
  <si>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</si>
  <si>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</si>
  <si>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</si>
  <si>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</si>
  <si>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</si>
  <si>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</si>
  <si>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</si>
  <si>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</si>
  <si>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</si>
  <si>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</si>
  <si>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</si>
  <si>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</si>
  <si>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</si>
  <si>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</si>
  <si>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</si>
  <si>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</si>
  <si>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</si>
  <si>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</si>
  <si>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</si>
  <si>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</si>
  <si>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</si>
  <si>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</si>
  <si>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</si>
  <si>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</si>
  <si>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</si>
  <si>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</si>
  <si>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</si>
  <si>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</si>
  <si>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</si>
  <si>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</si>
  <si>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</si>
  <si>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</si>
  <si>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</si>
  <si>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</si>
  <si>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</si>
  <si>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</si>
  <si>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</si>
  <si>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</si>
  <si>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</si>
  <si>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</si>
  <si>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</si>
  <si>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</si>
  <si>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</si>
  <si>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</si>
  <si>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</si>
  <si>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</si>
  <si>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</si>
  <si>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</si>
  <si>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</si>
  <si>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</si>
  <si>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</si>
  <si>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</si>
  <si>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</si>
  <si>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</si>
  <si>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</si>
  <si>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</si>
  <si>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</si>
  <si>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</si>
  <si>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</si>
  <si>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</si>
  <si>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</si>
  <si>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</si>
  <si>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</si>
  <si>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</si>
  <si>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</si>
  <si>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</si>
  <si>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</si>
  <si>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</si>
  <si>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</si>
  <si>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</si>
  <si>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</si>
  <si>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</si>
  <si>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</si>
  <si>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</si>
  <si>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</si>
  <si>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</si>
  <si>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</si>
  <si>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</si>
  <si>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</si>
  <si>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</si>
  <si>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</si>
  <si>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</si>
  <si>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</si>
  <si>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</si>
  <si>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</si>
  <si>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</si>
  <si>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</si>
  <si>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</si>
  <si>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</si>
  <si>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</si>
  <si>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</si>
  <si>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</si>
  <si>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</si>
  <si>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</si>
  <si>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</si>
  <si>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</si>
  <si>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</si>
  <si>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</si>
  <si>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</si>
  <si>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</si>
  <si>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</si>
  <si>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</si>
  <si>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</si>
  <si>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</si>
  <si>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</si>
  <si>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</si>
  <si>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</si>
  <si>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</si>
  <si>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</si>
  <si>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</si>
  <si>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</si>
  <si>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</si>
  <si>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</si>
  <si>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</si>
  <si>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</si>
  <si>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</si>
  <si>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</si>
  <si>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</si>
  <si>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</si>
  <si>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</si>
  <si>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</si>
  <si>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</si>
  <si>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</si>
  <si>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</si>
  <si>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</si>
  <si>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</si>
  <si>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</si>
  <si>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</si>
  <si>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</si>
  <si>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</si>
  <si>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</si>
  <si>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</si>
  <si>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</si>
  <si>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</si>
  <si>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</si>
  <si>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</si>
  <si>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</si>
  <si>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</si>
  <si>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</si>
  <si>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</si>
  <si>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</si>
  <si>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</si>
  <si>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</si>
  <si>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</si>
  <si>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</si>
  <si>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</si>
  <si>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</si>
  <si>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</si>
  <si>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</si>
  <si>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</si>
  <si>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</si>
  <si>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</si>
  <si>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</si>
  <si>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</si>
  <si>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</si>
  <si>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</si>
  <si>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</si>
  <si>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</si>
  <si>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</si>
  <si>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</si>
  <si>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</si>
  <si>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</si>
  <si>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</si>
  <si>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</si>
  <si>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</si>
  <si>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</si>
  <si>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</si>
  <si>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</si>
  <si>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</si>
  <si>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</si>
  <si>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</si>
  <si>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</si>
  <si>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</si>
  <si>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</si>
  <si>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</si>
  <si>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</si>
  <si>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</si>
  <si>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</si>
  <si>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</si>
  <si>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</si>
  <si>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</si>
  <si>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</si>
  <si>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</si>
  <si>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</si>
  <si>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</si>
  <si>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</si>
  <si>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</si>
  <si>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</si>
  <si>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</si>
  <si>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</si>
  <si>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</si>
  <si>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</si>
  <si>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</si>
  <si>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</si>
  <si>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</si>
  <si>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</si>
  <si>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</si>
  <si>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</si>
  <si>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</si>
  <si>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</si>
  <si>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</si>
  <si>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</si>
  <si>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</si>
  <si>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</si>
  <si>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</si>
  <si>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</si>
  <si>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</si>
  <si>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</si>
  <si>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</si>
  <si>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</si>
  <si>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</si>
  <si>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</si>
  <si>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</si>
  <si>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</si>
  <si>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</si>
  <si>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</si>
  <si>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</si>
  <si>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</si>
  <si>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</si>
  <si>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</si>
  <si>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</si>
  <si>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</si>
  <si>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</si>
  <si>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</si>
  <si>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</si>
  <si>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</si>
  <si>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</si>
  <si>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</si>
  <si>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</si>
  <si>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</si>
  <si>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</si>
  <si>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</si>
  <si>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</si>
  <si>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</si>
  <si>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</si>
  <si>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</si>
  <si>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</si>
  <si>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</si>
  <si>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</si>
  <si>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</si>
  <si>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</si>
  <si>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</si>
  <si>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</si>
  <si>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</si>
  <si>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</si>
  <si>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</si>
  <si>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</si>
  <si>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</si>
  <si>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</si>
  <si>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</si>
  <si>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</si>
  <si>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</si>
  <si>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</si>
  <si>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</si>
  <si>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</si>
  <si>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</si>
  <si>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</si>
  <si>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</si>
  <si>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</si>
  <si>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</si>
  <si>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</si>
  <si>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</si>
  <si>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</si>
  <si>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</si>
  <si>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</si>
  <si>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</si>
  <si>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</si>
  <si>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</si>
  <si>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</si>
  <si>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</si>
  <si>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</si>
  <si>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</si>
  <si>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</si>
  <si>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</si>
  <si>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</si>
  <si>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</si>
  <si>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</si>
  <si>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</si>
  <si>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</si>
  <si>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</si>
  <si>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</si>
  <si>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</si>
  <si>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</si>
  <si>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</si>
  <si>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</si>
  <si>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</si>
  <si>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</si>
  <si>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</si>
  <si>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</si>
  <si>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</si>
  <si>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</si>
  <si>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</si>
  <si>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</si>
  <si>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</si>
  <si>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</si>
  <si>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</si>
  <si>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</si>
  <si>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</si>
  <si>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</si>
  <si>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</si>
  <si>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</si>
  <si>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</si>
  <si>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</si>
  <si>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</si>
  <si>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</si>
  <si>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</si>
  <si>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</si>
  <si>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</si>
  <si>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</si>
  <si>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</si>
  <si>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</si>
  <si>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</si>
  <si>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</si>
  <si>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</si>
  <si>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</si>
  <si>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</si>
  <si>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</si>
  <si>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</si>
  <si>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</si>
  <si>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</si>
  <si>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</si>
  <si>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</si>
  <si>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</si>
  <si>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</si>
  <si>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</si>
  <si>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</si>
  <si>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</si>
  <si>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</si>
  <si>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</si>
  <si>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</si>
  <si>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</si>
  <si>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</si>
  <si>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</si>
  <si>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</si>
  <si>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</si>
  <si>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</si>
  <si>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</si>
  <si>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</si>
  <si>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</si>
  <si>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</si>
  <si>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</si>
  <si>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</si>
  <si>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</si>
  <si>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</si>
  <si>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</si>
  <si>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</si>
  <si>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</si>
  <si>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</si>
  <si>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</si>
  <si>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</si>
  <si>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</si>
  <si>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</si>
  <si>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</si>
  <si>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</si>
  <si>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</si>
  <si>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</si>
  <si>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</si>
  <si>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</si>
  <si>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</si>
  <si>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</si>
  <si>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</si>
  <si>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</si>
  <si>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</si>
  <si>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</si>
  <si>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</si>
  <si>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</si>
  <si>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</si>
  <si>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</si>
  <si>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</si>
  <si>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</si>
  <si>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</si>
  <si>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</si>
  <si>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</si>
  <si>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</si>
  <si>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</si>
  <si>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</si>
  <si>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</si>
  <si>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</si>
  <si>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</si>
  <si>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</si>
  <si>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</si>
  <si>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</si>
  <si>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</si>
  <si>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</si>
  <si>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</si>
  <si>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</si>
  <si>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</si>
  <si>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</si>
  <si>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</si>
  <si>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</si>
  <si>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</si>
  <si>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</si>
  <si>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</si>
  <si>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</si>
  <si>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</si>
  <si>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</si>
  <si>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</si>
  <si>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</si>
  <si>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</si>
  <si>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</si>
  <si>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</si>
  <si>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</si>
  <si>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</si>
  <si>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</si>
  <si>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</si>
  <si>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</si>
  <si>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</si>
  <si>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</si>
  <si>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</si>
  <si>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</si>
  <si>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</si>
  <si>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</si>
  <si>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</si>
  <si>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</si>
  <si>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</si>
  <si>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</si>
  <si>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</si>
  <si>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</si>
  <si>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</si>
  <si>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</si>
  <si>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</si>
  <si>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</si>
  <si>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</si>
  <si>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</si>
  <si>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</si>
  <si>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</si>
  <si>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</si>
  <si>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</si>
  <si>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</si>
  <si>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</si>
  <si>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</si>
  <si>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</si>
  <si>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</si>
  <si>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</si>
  <si>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</si>
  <si>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</si>
  <si>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</si>
  <si>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</si>
  <si>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</si>
  <si>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</si>
  <si>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</si>
  <si>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</si>
  <si>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</si>
  <si>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</si>
  <si>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</si>
  <si>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</si>
  <si>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</si>
  <si>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</si>
  <si>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</si>
  <si>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</si>
  <si>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</si>
  <si>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</si>
  <si>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</si>
  <si>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</si>
  <si>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</si>
  <si>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</si>
  <si>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</si>
  <si>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</si>
  <si>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</si>
  <si>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</si>
  <si>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</si>
  <si>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</si>
  <si>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</si>
  <si>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</si>
  <si>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</si>
  <si>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</si>
  <si>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</si>
  <si>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</si>
  <si>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</si>
  <si>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</si>
  <si>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</si>
  <si>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</si>
  <si>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</si>
  <si>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</si>
  <si>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</si>
  <si>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</si>
  <si>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</si>
  <si>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</si>
  <si>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</si>
  <si>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</si>
  <si>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</si>
  <si>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</si>
  <si>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</si>
  <si>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</si>
  <si>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</si>
  <si>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</si>
  <si>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</si>
  <si>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</si>
  <si>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</si>
  <si>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</si>
  <si>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</si>
  <si>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</si>
  <si>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</si>
  <si>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</si>
  <si>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</si>
  <si>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</si>
  <si>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</si>
  <si>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</si>
  <si>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</si>
  <si>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</si>
  <si>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</si>
  <si>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</si>
  <si>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</si>
  <si>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</si>
  <si>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</si>
  <si>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</si>
  <si>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</si>
  <si>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</si>
  <si>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</si>
  <si>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</si>
  <si>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</si>
  <si>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</si>
  <si>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</si>
  <si>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</si>
  <si>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</si>
  <si>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</si>
  <si>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</si>
  <si>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</si>
  <si>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</si>
  <si>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</si>
  <si>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</si>
  <si>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</si>
  <si>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</si>
  <si>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</si>
  <si>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</si>
  <si>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</si>
  <si>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</si>
  <si>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</si>
  <si>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</si>
  <si>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</si>
  <si>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</si>
  <si>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</si>
  <si>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</si>
  <si>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</si>
  <si>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</si>
  <si>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</si>
  <si>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</si>
  <si>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</si>
  <si>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</si>
  <si>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</si>
  <si>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</si>
  <si>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</si>
  <si>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</si>
  <si>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</si>
  <si>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</si>
  <si>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</si>
  <si>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</si>
  <si>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</si>
  <si>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</si>
  <si>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</si>
  <si>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</si>
  <si>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</si>
  <si>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</si>
  <si>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</si>
  <si>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</si>
  <si>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</si>
  <si>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</si>
  <si>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</si>
  <si>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</si>
  <si>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</si>
  <si>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</si>
  <si>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</si>
  <si>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</si>
  <si>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</si>
  <si>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</si>
  <si>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</si>
  <si>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</si>
  <si>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</si>
  <si>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</si>
  <si>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</si>
  <si>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</si>
  <si>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</si>
  <si>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</si>
  <si>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</si>
  <si>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</si>
  <si>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</si>
  <si>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</si>
  <si>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</si>
  <si>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</si>
  <si>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</si>
  <si>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</si>
  <si>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</si>
  <si>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</si>
  <si>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</si>
  <si>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</si>
  <si>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</si>
  <si>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</si>
  <si>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</si>
  <si>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</si>
  <si>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</si>
  <si>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</si>
  <si>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</si>
  <si>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</si>
  <si>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</si>
  <si>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</si>
  <si>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</si>
  <si>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</si>
  <si>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</si>
  <si>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</si>
  <si>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</si>
  <si>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</si>
  <si>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</si>
  <si>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</si>
  <si>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</si>
  <si>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</si>
  <si>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</si>
  <si>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</si>
  <si>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</si>
  <si>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</si>
  <si>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</si>
  <si>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</si>
  <si>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</si>
  <si>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</si>
  <si>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</si>
  <si>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</si>
  <si>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</si>
  <si>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</si>
  <si>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</si>
  <si>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</si>
  <si>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</si>
  <si>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</si>
  <si>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</si>
  <si>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</si>
  <si>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</si>
  <si>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</si>
  <si>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</si>
  <si>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</si>
  <si>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</si>
  <si>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</si>
  <si>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</si>
  <si>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</si>
  <si>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</si>
  <si>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</si>
  <si>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</si>
  <si>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</si>
  <si>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</si>
  <si>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</si>
  <si>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</si>
  <si>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</si>
  <si>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</si>
  <si>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</si>
  <si>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</si>
  <si>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</si>
  <si>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</si>
  <si>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</si>
  <si>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</si>
  <si>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</si>
  <si>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</si>
  <si>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</si>
  <si>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</si>
  <si>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</si>
  <si>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</si>
  <si>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</si>
  <si>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</si>
  <si>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</si>
  <si>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</si>
  <si>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</si>
  <si>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</si>
  <si>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</si>
  <si>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</si>
  <si>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</si>
  <si>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</si>
  <si>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</si>
  <si>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</si>
  <si>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</si>
  <si>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</si>
  <si>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</si>
  <si>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</si>
  <si>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</si>
  <si>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</si>
  <si>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</si>
  <si>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</si>
  <si>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</si>
  <si>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</si>
  <si>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</si>
  <si>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</si>
  <si>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</si>
  <si>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</si>
  <si>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</si>
  <si>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</si>
  <si>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</si>
  <si>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</si>
  <si>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</si>
  <si>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</si>
  <si>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</si>
  <si>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</si>
  <si>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</si>
  <si>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</si>
  <si>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</si>
  <si>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</si>
  <si>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</si>
  <si>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</si>
  <si>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</si>
  <si>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</si>
  <si>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</si>
  <si>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</si>
  <si>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</si>
  <si>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</si>
  <si>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</si>
  <si>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</si>
  <si>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</si>
  <si>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</si>
  <si>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</si>
  <si>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</si>
  <si>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</si>
  <si>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</si>
  <si>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</si>
  <si>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</si>
  <si>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</si>
  <si>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</si>
  <si>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</si>
  <si>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</si>
  <si>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</si>
  <si>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</si>
  <si>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</si>
  <si>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</si>
  <si>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</si>
  <si>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</si>
  <si>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</si>
  <si>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</si>
  <si>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</si>
  <si>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</si>
  <si>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</si>
  <si>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</si>
  <si>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</si>
  <si>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</si>
  <si>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</si>
  <si>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</si>
  <si>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</si>
  <si>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</si>
  <si>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</si>
  <si>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</si>
  <si>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</si>
  <si>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</si>
  <si>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</si>
  <si>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</si>
  <si>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</si>
  <si>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</si>
  <si>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</si>
  <si>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</si>
  <si>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</si>
  <si>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</si>
  <si>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</si>
  <si>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</si>
  <si>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</si>
  <si>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</si>
  <si>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</si>
  <si>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</si>
  <si>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</si>
  <si>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</si>
  <si>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</si>
  <si>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</si>
  <si>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</si>
  <si>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</si>
  <si>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</si>
  <si>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</si>
  <si>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</si>
  <si>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</si>
  <si>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</si>
  <si>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</si>
  <si>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</si>
  <si>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</si>
  <si>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</si>
  <si>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</si>
  <si>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</si>
  <si>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</si>
  <si>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</si>
  <si>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</si>
  <si>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</si>
  <si>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</si>
  <si>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</si>
  <si>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</si>
  <si>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</si>
  <si>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</si>
  <si>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</si>
  <si>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</si>
  <si>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</si>
  <si>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</si>
  <si>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</si>
  <si>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</si>
  <si>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</si>
  <si>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</si>
  <si>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</si>
  <si>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</si>
  <si>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</si>
  <si>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</si>
  <si>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</si>
  <si>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</si>
  <si>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</si>
  <si>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</si>
  <si>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</si>
  <si>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</si>
  <si>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</si>
  <si>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</si>
  <si>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</si>
  <si>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</si>
  <si>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</si>
  <si>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</si>
  <si>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</si>
  <si>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</si>
  <si>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</si>
  <si>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</si>
  <si>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</si>
  <si>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</si>
  <si>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</si>
  <si>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</si>
  <si>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</si>
  <si>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</si>
  <si>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</si>
  <si>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</si>
  <si>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</si>
  <si>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</si>
  <si>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</si>
  <si>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</si>
  <si>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</si>
  <si>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</si>
  <si>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</si>
  <si>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</si>
  <si>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</si>
  <si>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</si>
  <si>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</si>
  <si>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</si>
  <si>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</si>
  <si>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</si>
  <si>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</si>
  <si>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</si>
  <si>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</si>
  <si>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</si>
  <si>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</si>
  <si>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</si>
  <si>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</si>
  <si>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</si>
  <si>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</si>
  <si>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</si>
  <si>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</si>
  <si>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</si>
  <si>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</si>
  <si>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</si>
  <si>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</si>
  <si>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</si>
  <si>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</si>
  <si>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</si>
  <si>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</si>
  <si>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</si>
  <si>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</si>
  <si>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</si>
  <si>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</si>
  <si>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</si>
  <si>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</si>
  <si>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</si>
  <si>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</si>
  <si>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</si>
  <si>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</si>
  <si>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</si>
  <si>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</si>
  <si>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</si>
  <si>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</si>
  <si>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</si>
  <si>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</si>
  <si>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</si>
  <si>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</si>
  <si>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</si>
  <si>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</si>
  <si>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</si>
  <si>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</si>
  <si>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</si>
  <si>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</si>
  <si>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</si>
  <si>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</si>
  <si>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</si>
  <si>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</si>
  <si>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</si>
  <si>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</si>
  <si>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</si>
  <si>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</si>
  <si>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</si>
  <si>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</si>
  <si>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</si>
  <si>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</si>
  <si>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</si>
  <si>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</si>
  <si>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</si>
  <si>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</si>
  <si>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</si>
  <si>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</si>
  <si>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</si>
  <si>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</si>
  <si>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</si>
  <si>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</si>
  <si>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</si>
  <si>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</si>
  <si>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</si>
  <si>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</si>
  <si>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</si>
  <si>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</si>
  <si>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</si>
  <si>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</si>
  <si>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</si>
  <si>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</si>
  <si>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</si>
  <si>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</si>
  <si>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</si>
  <si>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</si>
  <si>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</si>
  <si>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</si>
  <si>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</si>
  <si>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</si>
  <si>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</si>
  <si>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</si>
  <si>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</si>
  <si>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</si>
  <si>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</si>
  <si>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</si>
  <si>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</si>
  <si>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</si>
  <si>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</si>
  <si>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</si>
  <si>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</si>
  <si>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</si>
  <si>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</si>
  <si>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</si>
  <si>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</si>
  <si>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</si>
  <si>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</si>
  <si>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</si>
  <si>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</si>
  <si>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</si>
  <si>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</si>
  <si>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</si>
  <si>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</si>
  <si>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</si>
  <si>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</si>
  <si>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</si>
  <si>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</si>
  <si>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</si>
  <si>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</si>
  <si>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</si>
  <si>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</si>
  <si>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</si>
  <si>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</si>
  <si>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</si>
  <si>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</si>
  <si>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</si>
  <si>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</si>
  <si>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</si>
  <si>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</si>
  <si>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</si>
  <si>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</si>
  <si>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</si>
  <si>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</si>
  <si>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</si>
  <si>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</si>
  <si>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</si>
  <si>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</si>
  <si>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</si>
  <si>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</si>
  <si>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</si>
  <si>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</si>
  <si>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</si>
  <si>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</si>
  <si>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</si>
  <si>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</si>
  <si>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</si>
  <si>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</si>
  <si>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</si>
  <si>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</si>
  <si>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</si>
  <si>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</si>
  <si>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</si>
  <si>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</si>
  <si>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</si>
  <si>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</si>
  <si>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</si>
  <si>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</si>
  <si>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</si>
  <si>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</si>
  <si>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</si>
  <si>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</si>
  <si>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</si>
  <si>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</si>
  <si>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</si>
  <si>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</si>
  <si>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</si>
  <si>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</si>
  <si>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</si>
  <si>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</si>
  <si>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</si>
  <si>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</si>
  <si>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</si>
  <si>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</si>
  <si>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</si>
  <si>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</si>
  <si>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</si>
  <si>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</si>
  <si>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</si>
  <si>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</si>
  <si>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</si>
  <si>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</si>
  <si>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</si>
  <si>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</si>
  <si>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</si>
  <si>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</si>
  <si>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</si>
  <si>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</si>
  <si>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</si>
  <si>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</si>
  <si>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</si>
  <si>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</si>
  <si>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</si>
  <si>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</si>
  <si>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</si>
  <si>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</si>
  <si>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</si>
  <si>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</si>
  <si>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</si>
  <si>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</si>
  <si>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</si>
  <si>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</si>
  <si>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</si>
  <si>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</si>
  <si>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</si>
  <si>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</si>
  <si>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</si>
  <si>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</si>
  <si>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</si>
  <si>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</si>
  <si>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</si>
  <si>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</si>
  <si>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</si>
  <si>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</si>
  <si>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</si>
  <si>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</si>
  <si>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</si>
  <si>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</si>
  <si>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</si>
  <si>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</si>
  <si>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</si>
  <si>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</si>
  <si>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</si>
  <si>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</si>
  <si>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</si>
  <si>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</si>
  <si>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</si>
  <si>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</si>
  <si>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</si>
  <si>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</si>
  <si>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</si>
  <si>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</si>
  <si>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</si>
  <si>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</si>
  <si>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</si>
  <si>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</si>
  <si>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</si>
  <si>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</si>
  <si>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</si>
  <si>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</si>
  <si>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</si>
  <si>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</si>
  <si>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</si>
  <si>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</si>
  <si>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</si>
  <si>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</si>
  <si>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</si>
  <si>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</si>
  <si>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</si>
  <si>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</si>
  <si>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</si>
  <si>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</si>
  <si>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</si>
  <si>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</si>
  <si>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</si>
  <si>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</si>
  <si>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</si>
  <si>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</si>
  <si>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</si>
  <si>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</si>
  <si>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</si>
  <si>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</si>
  <si>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</si>
  <si>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</si>
  <si>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</si>
  <si>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</si>
  <si>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</si>
  <si>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</si>
  <si>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</si>
  <si>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</si>
  <si>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</si>
  <si>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</si>
  <si>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</si>
  <si>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</si>
  <si>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</si>
  <si>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</si>
  <si>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</si>
  <si>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</si>
  <si>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</si>
  <si>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</si>
  <si>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</si>
  <si>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</si>
  <si>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</si>
  <si>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</si>
  <si>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</si>
  <si>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</si>
  <si>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</si>
  <si>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</si>
  <si>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</si>
  <si>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</si>
  <si>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</si>
  <si>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</si>
  <si>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</si>
  <si>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</si>
  <si>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</si>
  <si>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</si>
  <si>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</si>
  <si>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</si>
  <si>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</si>
  <si>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</si>
  <si>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</si>
  <si>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</si>
  <si>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</si>
  <si>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</si>
  <si>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</si>
  <si>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</si>
  <si>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</si>
  <si>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</si>
  <si>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</si>
  <si>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</si>
  <si>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</si>
  <si>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</si>
  <si>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</si>
  <si>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</si>
  <si>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</si>
  <si>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</si>
  <si>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</si>
  <si>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</si>
  <si>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</si>
  <si>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</si>
  <si>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</si>
  <si>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</si>
  <si>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</si>
  <si>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</si>
  <si>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</si>
  <si>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</si>
  <si>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</si>
  <si>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</si>
  <si>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</si>
  <si>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</si>
  <si>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</si>
  <si>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</si>
  <si>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</si>
  <si>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</si>
  <si>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</si>
  <si>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</si>
  <si>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</si>
  <si>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</si>
  <si>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</si>
  <si>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</si>
  <si>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</si>
  <si>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</si>
  <si>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</si>
  <si>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</si>
  <si>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</si>
  <si>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</si>
  <si>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</si>
  <si>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</si>
  <si>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</si>
  <si>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</si>
  <si>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</si>
  <si>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</si>
  <si>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</si>
  <si>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</si>
  <si>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</si>
  <si>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</si>
  <si>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</si>
  <si>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</si>
  <si>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</si>
  <si>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</si>
  <si>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</si>
  <si>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</si>
  <si>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</si>
  <si>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</si>
  <si>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</si>
  <si>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</si>
  <si>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</si>
  <si>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</si>
  <si>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</si>
  <si>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</si>
  <si>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</si>
  <si>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</si>
  <si>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</si>
  <si>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</si>
  <si>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</si>
  <si>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</si>
  <si>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</si>
  <si>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</si>
  <si>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</si>
  <si>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</si>
  <si>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</si>
  <si>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</si>
  <si>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</si>
  <si>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</si>
  <si>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</si>
  <si>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</si>
  <si>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</si>
  <si>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</si>
  <si>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</si>
  <si>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</si>
  <si>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</si>
  <si>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</si>
  <si>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</si>
  <si>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</si>
  <si>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</si>
  <si>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</si>
  <si>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</si>
  <si>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</si>
  <si>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</si>
  <si>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</si>
  <si>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</si>
  <si>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</si>
  <si>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</si>
  <si>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</si>
  <si>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</si>
  <si>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</si>
  <si>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</si>
  <si>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</si>
  <si>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</si>
  <si>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</si>
  <si>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</si>
  <si>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</si>
  <si>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</si>
  <si>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</si>
  <si>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</si>
  <si>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</si>
  <si>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</si>
  <si>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</si>
  <si>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</si>
  <si>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</si>
  <si>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</si>
  <si>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</si>
  <si>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</si>
  <si>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</si>
  <si>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</si>
  <si>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</si>
  <si>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</si>
  <si>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</si>
  <si>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</si>
  <si>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</si>
  <si>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</si>
  <si>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</si>
  <si>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</si>
  <si>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</si>
  <si>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</si>
  <si>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</si>
  <si>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</si>
  <si>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</si>
  <si>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</si>
  <si>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</si>
  <si>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</si>
  <si>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</si>
  <si>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</si>
  <si>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</si>
  <si>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</si>
  <si>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</si>
  <si>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</si>
  <si>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</si>
  <si>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</si>
  <si>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</si>
  <si>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</si>
  <si>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</si>
  <si>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</si>
  <si>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</si>
  <si>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</si>
  <si>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</si>
  <si>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</si>
  <si>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</si>
  <si>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</si>
  <si>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</si>
  <si>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</si>
  <si>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</si>
  <si>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</si>
  <si>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</si>
  <si>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</si>
  <si>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</si>
  <si>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</si>
  <si>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</si>
  <si>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</si>
  <si>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</si>
  <si>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</si>
  <si>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</si>
  <si>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</si>
  <si>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</si>
  <si>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</si>
  <si>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</si>
  <si>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</si>
  <si>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</si>
  <si>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</si>
  <si>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</si>
  <si>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</si>
  <si>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</si>
  <si>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</si>
  <si>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</si>
  <si>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</si>
  <si>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</si>
  <si>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</si>
  <si>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</si>
  <si>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</si>
  <si>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</si>
  <si>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</si>
  <si>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</si>
  <si>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</si>
  <si>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</si>
  <si>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</si>
  <si>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</si>
  <si>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</si>
  <si>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</si>
  <si>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</si>
  <si>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</si>
  <si>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</si>
  <si>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</si>
  <si>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</si>
  <si>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</si>
  <si>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</si>
  <si>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</si>
  <si>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</si>
  <si>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</si>
  <si>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</si>
  <si>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</si>
  <si>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</si>
  <si>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</si>
  <si>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</si>
  <si>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</si>
  <si>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</si>
  <si>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</si>
  <si>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</si>
  <si>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</si>
  <si>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</si>
  <si>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</si>
  <si>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</si>
  <si>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</si>
  <si>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</si>
  <si>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</si>
  <si>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</si>
  <si>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</si>
  <si>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</si>
  <si>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</si>
  <si>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</si>
  <si>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</si>
  <si>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</si>
  <si>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</si>
  <si>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</si>
  <si>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</si>
  <si>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</si>
  <si>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</si>
  <si>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</si>
  <si>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</si>
  <si>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</si>
  <si>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</si>
  <si>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</si>
  <si>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</si>
  <si>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</si>
  <si>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</si>
  <si>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</si>
  <si>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</si>
  <si>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</si>
  <si>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</si>
  <si>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</si>
  <si>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</si>
  <si>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</si>
  <si>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</si>
  <si>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</si>
  <si>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</si>
  <si>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</si>
  <si>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</si>
  <si>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</si>
  <si>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</si>
  <si>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</si>
  <si>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</si>
  <si>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</si>
  <si>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</si>
  <si>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</si>
  <si>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</si>
  <si>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</si>
  <si>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</si>
  <si>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</si>
  <si>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</si>
  <si>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</si>
  <si>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</si>
  <si>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</si>
  <si>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</si>
  <si>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</si>
  <si>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</si>
  <si>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</si>
  <si>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</si>
  <si>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</si>
  <si>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</si>
  <si>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</si>
  <si>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</si>
  <si>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</si>
  <si>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</si>
  <si>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</si>
  <si>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</si>
  <si>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</si>
  <si>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</si>
  <si>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</si>
  <si>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</si>
  <si>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</si>
  <si>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</si>
  <si>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</si>
  <si>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</si>
  <si>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</si>
  <si>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</si>
  <si>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</si>
  <si>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</si>
  <si>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</si>
  <si>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</si>
  <si>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</si>
  <si>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</si>
  <si>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</si>
  <si>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</si>
  <si>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</si>
  <si>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</si>
  <si>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</si>
  <si>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</si>
  <si>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</si>
  <si>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</si>
  <si>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</si>
  <si>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</si>
  <si>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</si>
  <si>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</si>
  <si>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</si>
  <si>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</si>
  <si>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</si>
  <si>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</si>
  <si>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</si>
  <si>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</si>
  <si>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</si>
  <si>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</si>
  <si>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</si>
  <si>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</si>
  <si>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</si>
  <si>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</si>
  <si>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</si>
  <si>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</si>
  <si>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</si>
  <si>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</si>
  <si>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</si>
  <si>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</si>
  <si>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</si>
  <si>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</si>
  <si>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</si>
  <si>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</si>
  <si>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</si>
  <si>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</si>
  <si>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</si>
  <si>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</si>
  <si>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</si>
  <si>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</si>
  <si>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</si>
  <si>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</si>
  <si>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</si>
  <si>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</si>
  <si>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</si>
  <si>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</si>
  <si>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</si>
  <si>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</si>
  <si>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</si>
  <si>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</si>
  <si>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</si>
  <si>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</si>
  <si>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</si>
  <si>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</si>
  <si>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</si>
  <si>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</si>
  <si>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</si>
  <si>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</si>
  <si>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</si>
  <si>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</si>
  <si>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</si>
  <si>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</si>
  <si>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</si>
  <si>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</si>
  <si>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</si>
  <si>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</si>
  <si>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</si>
  <si>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</si>
  <si>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</si>
  <si>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</si>
  <si>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</si>
  <si>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</si>
  <si>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</si>
  <si>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</si>
  <si>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</si>
  <si>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</si>
  <si>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</si>
  <si>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</si>
  <si>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</si>
  <si>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</si>
  <si>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</si>
  <si>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</si>
  <si>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</si>
  <si>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</si>
  <si>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</si>
  <si>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</si>
  <si>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</si>
  <si>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</si>
  <si>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</si>
  <si>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</si>
  <si>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</si>
  <si>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</si>
  <si>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</si>
  <si>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</si>
  <si>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</si>
  <si>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</si>
  <si>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</si>
  <si>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</si>
  <si>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</si>
  <si>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</si>
  <si>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</si>
  <si>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</si>
  <si>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</si>
  <si>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</si>
  <si>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</si>
  <si>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</si>
  <si>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</si>
  <si>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</si>
  <si>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</si>
  <si>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</si>
  <si>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</si>
  <si>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</si>
  <si>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</si>
  <si>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</si>
  <si>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</si>
  <si>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</si>
  <si>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</si>
  <si>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</si>
  <si>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</si>
  <si>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</si>
  <si>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</si>
  <si>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</si>
  <si>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</si>
  <si>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</si>
  <si>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</si>
  <si>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</si>
  <si>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</si>
  <si>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</si>
  <si>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</si>
  <si>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</si>
  <si>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</si>
  <si>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</si>
  <si>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</si>
  <si>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</si>
  <si>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</si>
  <si>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</si>
  <si>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</si>
  <si>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</si>
  <si>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</si>
  <si>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</si>
  <si>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</si>
  <si>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</si>
  <si>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</si>
  <si>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</si>
  <si>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</si>
  <si>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</si>
  <si>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</si>
  <si>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</si>
  <si>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</si>
  <si>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</si>
  <si>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</si>
  <si>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</si>
  <si>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</si>
  <si>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</si>
  <si>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</si>
  <si>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</si>
  <si>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</si>
  <si>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</si>
  <si>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</si>
  <si>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</si>
  <si>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</si>
  <si>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</si>
  <si>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</si>
  <si>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</si>
  <si>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</si>
  <si>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</si>
  <si>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</si>
  <si>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</si>
  <si>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</si>
  <si>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</si>
  <si>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</si>
  <si>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</si>
  <si>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</si>
  <si>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</si>
  <si>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</si>
  <si>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</si>
  <si>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</si>
  <si>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</si>
  <si>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</si>
  <si>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</si>
  <si>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</si>
  <si>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</si>
  <si>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</si>
  <si>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</si>
  <si>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</si>
  <si>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</si>
  <si>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</si>
  <si>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</si>
  <si>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</si>
  <si>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</si>
  <si>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</si>
  <si>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</si>
  <si>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</si>
  <si>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</si>
  <si>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</si>
  <si>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</si>
  <si>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</si>
  <si>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</si>
  <si>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</si>
  <si>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</si>
  <si>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</si>
  <si>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</si>
  <si>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</si>
  <si>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</si>
  <si>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</si>
  <si>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</si>
  <si>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</si>
  <si>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</si>
  <si>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</si>
  <si>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</si>
  <si>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</si>
  <si>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</si>
  <si>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</si>
  <si>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</si>
  <si>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</si>
  <si>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</si>
  <si>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</si>
  <si>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</si>
  <si>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</si>
  <si>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</si>
  <si>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</si>
  <si>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</si>
  <si>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</si>
  <si>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</si>
  <si>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</si>
  <si>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</si>
  <si>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</si>
  <si>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</si>
  <si>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</si>
  <si>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</si>
  <si>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</si>
  <si>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</si>
  <si>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</si>
  <si>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</si>
  <si>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</si>
  <si>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</si>
  <si>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</si>
  <si>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</si>
  <si>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</si>
  <si>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</si>
  <si>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</si>
  <si>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</si>
  <si>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</si>
  <si>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</si>
  <si>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</si>
  <si>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</si>
  <si>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</si>
  <si>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</si>
  <si>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</si>
  <si>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</si>
  <si>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</si>
  <si>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</si>
  <si>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</si>
  <si>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</si>
  <si>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</si>
  <si>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</si>
  <si>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</si>
  <si>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</si>
  <si>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</si>
  <si>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</si>
  <si>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</si>
  <si>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</si>
  <si>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</si>
  <si>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</si>
  <si>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</si>
  <si>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</si>
  <si>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</si>
  <si>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</si>
  <si>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</si>
  <si>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</si>
  <si>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</si>
  <si>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</si>
  <si>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</si>
  <si>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</si>
  <si>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</si>
  <si>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</si>
  <si>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</si>
  <si>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</si>
  <si>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</si>
  <si>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</si>
  <si>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</si>
  <si>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</si>
  <si>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</si>
  <si>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</si>
  <si>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</si>
  <si>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</si>
  <si>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</si>
  <si>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</si>
  <si>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</si>
  <si>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</si>
  <si>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</si>
  <si>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</si>
  <si>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</si>
  <si>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</si>
  <si>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</si>
  <si>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</si>
  <si>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</si>
  <si>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</si>
  <si>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</si>
  <si>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</si>
  <si>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</si>
  <si>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</si>
  <si>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</si>
  <si>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</si>
  <si>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</si>
  <si>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</si>
  <si>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</si>
  <si>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</si>
  <si>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</si>
  <si>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</si>
  <si>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</si>
  <si>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</si>
  <si>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</si>
  <si>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</si>
  <si>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</si>
  <si>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</si>
  <si>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</si>
  <si>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</si>
  <si>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</si>
  <si>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</si>
  <si>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</si>
  <si>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</si>
  <si>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</si>
  <si>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</si>
  <si>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</si>
  <si>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</si>
  <si>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</si>
  <si>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</si>
  <si>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</si>
  <si>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</si>
  <si>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</si>
  <si>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</si>
  <si>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</si>
  <si>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</si>
  <si>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</si>
  <si>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</si>
  <si>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</si>
  <si>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</si>
  <si>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</si>
  <si>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</si>
  <si>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</si>
  <si>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</si>
  <si>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</si>
  <si>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</si>
  <si>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</si>
  <si>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</si>
  <si>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</si>
  <si>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</si>
  <si>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</si>
  <si>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</si>
  <si>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</si>
  <si>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</si>
  <si>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</si>
  <si>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</si>
  <si>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</si>
  <si>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</si>
  <si>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</si>
  <si>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</si>
  <si>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</si>
  <si>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</si>
  <si>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</si>
  <si>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</si>
  <si>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</si>
  <si>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</si>
  <si>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</si>
  <si>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</si>
  <si>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</si>
  <si>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</si>
  <si>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</si>
  <si>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</si>
  <si>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</si>
  <si>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</si>
  <si>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</si>
  <si>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</si>
  <si>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</si>
  <si>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</si>
  <si>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</si>
  <si>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</si>
  <si>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</si>
  <si>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</si>
  <si>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</si>
  <si>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</si>
  <si>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</si>
  <si>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</si>
  <si>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</si>
  <si>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</si>
  <si>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</si>
  <si>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</si>
  <si>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</si>
  <si>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</si>
  <si>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</si>
  <si>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</si>
  <si>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</si>
  <si>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</si>
  <si>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</si>
  <si>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</si>
  <si>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</si>
  <si>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</si>
  <si>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</si>
  <si>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</si>
  <si>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</si>
  <si>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</si>
  <si>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</si>
  <si>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</si>
  <si>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</si>
  <si>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</si>
  <si>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</si>
  <si>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</si>
  <si>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</si>
  <si>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</si>
  <si>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</si>
  <si>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</si>
  <si>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</si>
  <si>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</si>
  <si>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</si>
  <si>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</si>
  <si>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</si>
  <si>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</si>
  <si>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</si>
  <si>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</si>
  <si>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</si>
  <si>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</si>
  <si>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</si>
  <si>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</si>
  <si>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</si>
  <si>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</si>
  <si>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</si>
  <si>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</si>
  <si>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</si>
  <si>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</si>
  <si>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</si>
  <si>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</si>
  <si>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</si>
  <si>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</si>
  <si>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</si>
  <si>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</si>
  <si>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</si>
  <si>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</si>
  <si>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</si>
  <si>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</si>
  <si>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</si>
  <si>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</si>
  <si>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</si>
  <si>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</si>
  <si>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</si>
  <si>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</si>
  <si>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</si>
  <si>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</si>
  <si>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</si>
  <si>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</si>
  <si>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</si>
  <si>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</si>
  <si>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</si>
  <si>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</si>
  <si>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</si>
  <si>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</si>
  <si>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</si>
  <si>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</si>
  <si>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</si>
  <si>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</si>
  <si>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</si>
  <si>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</si>
  <si>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</si>
  <si>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</si>
  <si>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</si>
  <si>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</si>
  <si>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</si>
  <si>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</si>
  <si>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</si>
  <si>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</si>
  <si>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</si>
  <si>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</si>
  <si>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</si>
  <si>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</si>
  <si>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</si>
  <si>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</si>
  <si>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</si>
  <si>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</si>
  <si>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</si>
  <si>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</si>
  <si>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</si>
  <si>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</si>
  <si>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</si>
  <si>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</si>
  <si>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</si>
  <si>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</si>
  <si>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</si>
  <si>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</si>
  <si>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</si>
  <si>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</si>
  <si>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</si>
  <si>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</si>
  <si>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</si>
  <si>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</si>
  <si>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</si>
  <si>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</si>
  <si>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</si>
  <si>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</si>
  <si>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</si>
  <si>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</si>
  <si>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</si>
  <si>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</si>
  <si>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</si>
  <si>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</si>
  <si>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</si>
  <si>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</si>
  <si>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</si>
  <si>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</si>
  <si>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</si>
  <si>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</si>
  <si>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</si>
  <si>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</si>
  <si>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</si>
  <si>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</si>
  <si>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</si>
  <si>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</si>
  <si>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</si>
  <si>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</si>
  <si>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</si>
  <si>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</si>
  <si>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</si>
  <si>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</si>
  <si>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</si>
  <si>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</si>
  <si>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</si>
  <si>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</si>
  <si>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</si>
  <si>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</si>
  <si>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</si>
  <si>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</si>
  <si>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</si>
  <si>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</si>
  <si>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</si>
  <si>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</si>
  <si>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</si>
  <si>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</si>
  <si>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</si>
  <si>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</si>
  <si>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</si>
  <si>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</si>
  <si>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</si>
  <si>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</si>
  <si>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</si>
  <si>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</si>
  <si>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</si>
  <si>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</si>
  <si>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</si>
  <si>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</si>
  <si>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</si>
  <si>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</si>
  <si>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</si>
  <si>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</si>
  <si>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</si>
  <si>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</si>
  <si>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</si>
  <si>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</si>
  <si>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</si>
  <si>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</si>
  <si>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</si>
  <si>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</si>
  <si>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</si>
  <si>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</si>
  <si>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</si>
  <si>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</si>
  <si>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</si>
  <si>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</si>
  <si>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</si>
  <si>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</si>
  <si>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</si>
  <si>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</si>
  <si>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</si>
  <si>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</si>
  <si>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</si>
  <si>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</si>
  <si>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</si>
  <si>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</si>
  <si>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</si>
  <si>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</si>
  <si>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</si>
  <si>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</si>
  <si>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</si>
  <si>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</si>
  <si>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</si>
  <si>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</si>
  <si>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</si>
  <si>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</si>
  <si>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</si>
  <si>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</si>
  <si>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</si>
  <si>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</si>
  <si>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</si>
  <si>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</si>
  <si>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</si>
  <si>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</si>
  <si>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</si>
  <si>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</si>
  <si>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</si>
  <si>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</si>
  <si>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</si>
  <si>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</si>
  <si>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</si>
  <si>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</si>
  <si>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</si>
  <si>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</si>
  <si>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</si>
  <si>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</si>
  <si>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</si>
  <si>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</si>
  <si>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</si>
  <si>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</si>
  <si>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</si>
  <si>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</si>
  <si>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</si>
  <si>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</si>
  <si>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</si>
  <si>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</si>
  <si>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</si>
  <si>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</si>
  <si>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</si>
  <si>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</si>
  <si>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</si>
  <si>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</si>
  <si>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</si>
  <si>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</si>
  <si>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</si>
  <si>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</si>
  <si>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</si>
  <si>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</si>
  <si>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</si>
  <si>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</si>
  <si>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</si>
  <si>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</si>
  <si>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</si>
  <si>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</si>
  <si>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</si>
  <si>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</si>
  <si>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</si>
  <si>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</si>
  <si>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</si>
  <si>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</si>
  <si>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</si>
  <si>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</si>
  <si>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</si>
  <si>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</si>
  <si>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</si>
  <si>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</si>
  <si>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</si>
  <si>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</si>
  <si>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</si>
  <si>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</si>
  <si>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</si>
  <si>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</si>
  <si>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</si>
  <si>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</si>
  <si>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</si>
  <si>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</si>
  <si>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</si>
  <si>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</si>
  <si>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</si>
  <si>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</si>
  <si>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</si>
  <si>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</si>
  <si>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</si>
  <si>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</si>
  <si>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</si>
  <si>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</si>
  <si>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</si>
  <si>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</si>
  <si>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</si>
  <si>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</si>
  <si>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</si>
  <si>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</si>
  <si>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</si>
  <si>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</si>
  <si>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</si>
  <si>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</si>
  <si>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</si>
  <si>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</si>
  <si>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</si>
  <si>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</si>
  <si>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</si>
  <si>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</si>
  <si>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</si>
  <si>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</si>
  <si>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</si>
  <si>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</si>
  <si>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</si>
  <si>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</si>
  <si>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</si>
  <si>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</si>
  <si>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</si>
  <si>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</si>
  <si>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</si>
  <si>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</si>
  <si>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</si>
  <si>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</si>
  <si>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</si>
  <si>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</si>
  <si>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</si>
  <si>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</si>
  <si>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</si>
  <si>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</si>
  <si>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</si>
  <si>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</si>
  <si>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</si>
  <si>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</si>
  <si>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</si>
  <si>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</si>
  <si>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</si>
  <si>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</si>
  <si>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</si>
  <si>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</si>
  <si>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</si>
  <si>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</si>
  <si>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</si>
  <si>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</si>
  <si>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</si>
  <si>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</si>
  <si>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</si>
  <si>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</si>
  <si>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</si>
  <si>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</si>
  <si>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</si>
  <si>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</si>
  <si>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</si>
  <si>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</si>
  <si>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</si>
  <si>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</si>
  <si>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</si>
  <si>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</si>
  <si>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</si>
  <si>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</si>
  <si>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</si>
  <si>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</si>
  <si>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</si>
  <si>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</si>
  <si>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</si>
  <si>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</si>
  <si>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</si>
  <si>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</si>
  <si>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</si>
  <si>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</si>
  <si>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</si>
  <si>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</si>
  <si>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</si>
  <si>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</si>
  <si>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</si>
  <si>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</si>
  <si>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</si>
  <si>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</si>
  <si>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</si>
  <si>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</si>
  <si>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</si>
  <si>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</si>
  <si>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</si>
  <si>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</si>
  <si>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</si>
  <si>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</si>
  <si>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</si>
  <si>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</si>
  <si>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</si>
  <si>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</si>
  <si>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</si>
  <si>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</si>
  <si>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</si>
  <si>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</si>
  <si>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</si>
  <si>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</si>
  <si>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</si>
  <si>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</si>
  <si>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</si>
  <si>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</si>
  <si>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</si>
  <si>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</si>
  <si>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</si>
  <si>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</si>
  <si>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</si>
  <si>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</si>
  <si>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</si>
  <si>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</si>
  <si>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</si>
  <si>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</si>
  <si>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</si>
  <si>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</si>
  <si>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</si>
  <si>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</si>
  <si>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</si>
  <si>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</si>
  <si>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</si>
  <si>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</si>
  <si>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</si>
  <si>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</si>
  <si>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</si>
  <si>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</si>
  <si>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</si>
  <si>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</si>
  <si>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</si>
  <si>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</si>
  <si>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</si>
  <si>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</si>
  <si>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</si>
  <si>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</si>
  <si>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</si>
  <si>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</si>
  <si>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</si>
  <si>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</si>
  <si>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</si>
  <si>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</si>
  <si>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</si>
  <si>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</si>
  <si>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</si>
  <si>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</si>
  <si>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</si>
  <si>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</si>
  <si>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</si>
  <si>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</si>
  <si>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</si>
  <si>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</si>
  <si>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</si>
  <si>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</si>
  <si>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</si>
  <si>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</si>
  <si>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</si>
  <si>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</si>
  <si>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</si>
  <si>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</si>
  <si>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</si>
  <si>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</si>
  <si>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</si>
  <si>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</si>
  <si>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</si>
  <si>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</si>
  <si>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</si>
  <si>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</si>
  <si>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</si>
  <si>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</si>
  <si>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</si>
  <si>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</si>
  <si>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</si>
  <si>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</si>
  <si>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</si>
  <si>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</si>
  <si>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</si>
  <si>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</si>
  <si>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</si>
  <si>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</si>
  <si>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</si>
  <si>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</si>
  <si>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</si>
  <si>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</si>
  <si>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</si>
  <si>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</si>
  <si>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</si>
  <si>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</si>
  <si>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</si>
  <si>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</si>
  <si>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</si>
  <si>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</si>
  <si>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</si>
  <si>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</si>
  <si>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</si>
  <si>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</si>
  <si>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</si>
  <si>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</si>
  <si>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</si>
  <si>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</si>
  <si>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</si>
  <si>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</si>
  <si>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</si>
  <si>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</si>
  <si>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</si>
  <si>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</si>
  <si>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</si>
  <si>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</si>
  <si>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</si>
  <si>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</si>
  <si>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</si>
  <si>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</si>
  <si>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</si>
  <si>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</si>
  <si>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</si>
  <si>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</si>
  <si>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</si>
  <si>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</si>
  <si>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</si>
  <si>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</si>
  <si>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</si>
  <si>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</si>
  <si>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</si>
  <si>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</si>
  <si>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</si>
  <si>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</si>
  <si>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</si>
  <si>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</si>
  <si>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</si>
  <si>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</si>
  <si>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</si>
  <si>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</si>
  <si>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</si>
  <si>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</si>
  <si>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</si>
  <si>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</si>
  <si>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</si>
  <si>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</si>
  <si>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</si>
  <si>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</si>
  <si>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</si>
  <si>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</si>
  <si>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</si>
  <si>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</si>
  <si>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</si>
  <si>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</si>
  <si>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</si>
  <si>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</si>
  <si>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</si>
  <si>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</si>
  <si>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</si>
  <si>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</si>
  <si>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</si>
  <si>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</si>
  <si>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</si>
  <si>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</si>
  <si>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</si>
  <si>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</si>
  <si>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</si>
  <si>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</si>
  <si>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</si>
  <si>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</si>
  <si>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</si>
  <si>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</si>
  <si>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</si>
  <si>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</si>
  <si>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</si>
  <si>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</si>
  <si>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</si>
  <si>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</si>
  <si>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</si>
  <si>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</si>
  <si>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</si>
  <si>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</si>
  <si>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</si>
  <si>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</si>
  <si>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</si>
  <si>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</si>
  <si>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</si>
  <si>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</si>
  <si>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</si>
  <si>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</si>
  <si>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</si>
  <si>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</si>
  <si>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</si>
  <si>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</si>
  <si>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</si>
  <si>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</si>
  <si>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</si>
  <si>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</si>
  <si>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</si>
  <si>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</si>
  <si>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</si>
  <si>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</si>
  <si>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</si>
  <si>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</si>
  <si>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</si>
  <si>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</si>
  <si>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</si>
  <si>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</si>
  <si>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</si>
  <si>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</si>
  <si>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</si>
  <si>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</si>
  <si>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</si>
  <si>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</si>
  <si>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</si>
  <si>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</si>
  <si>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</si>
  <si>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</si>
  <si>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</si>
  <si>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</si>
  <si>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</si>
  <si>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</si>
  <si>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</si>
  <si>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</si>
  <si>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</si>
  <si>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</si>
  <si>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</si>
  <si>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</si>
  <si>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</si>
  <si>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</si>
  <si>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</si>
  <si>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</si>
  <si>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</si>
  <si>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</si>
  <si>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</si>
  <si>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</si>
  <si>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</si>
  <si>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</si>
  <si>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</si>
  <si>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</si>
  <si>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</si>
  <si>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</si>
  <si>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</si>
  <si>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</si>
  <si>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</si>
  <si>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</si>
  <si>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</si>
  <si>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</si>
  <si>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</si>
  <si>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</si>
  <si>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</si>
  <si>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</si>
  <si>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</si>
  <si>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</si>
  <si>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</si>
  <si>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</si>
  <si>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</si>
  <si>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</si>
  <si>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</si>
  <si>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</si>
  <si>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</si>
  <si>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</si>
  <si>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</si>
  <si>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</si>
  <si>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</si>
  <si>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</si>
  <si>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</si>
  <si>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</si>
  <si>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</si>
  <si>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</si>
  <si>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</si>
  <si>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</si>
  <si>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</si>
  <si>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</si>
  <si>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</si>
  <si>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</si>
  <si>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</si>
  <si>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</si>
  <si>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</si>
  <si>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</si>
  <si>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</si>
  <si>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</si>
  <si>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</si>
  <si>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</si>
  <si>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</si>
  <si>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</si>
  <si>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</si>
  <si>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</si>
  <si>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</si>
  <si>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</si>
  <si>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</si>
  <si>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</si>
  <si>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</si>
  <si>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</si>
  <si>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</si>
  <si>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</si>
  <si>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</si>
  <si>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</si>
  <si>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</si>
  <si>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</si>
  <si>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</si>
  <si>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</si>
  <si>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</si>
  <si>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</si>
  <si>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</si>
  <si>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</si>
  <si>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</si>
  <si>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</si>
  <si>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</si>
  <si>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</si>
  <si>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</si>
  <si>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</si>
  <si>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</si>
  <si>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</si>
  <si>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</si>
  <si>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</si>
  <si>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</si>
  <si>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</si>
  <si>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</si>
  <si>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</si>
  <si>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</si>
  <si>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</si>
  <si>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</si>
  <si>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</si>
  <si>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</si>
  <si>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</si>
  <si>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</si>
  <si>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</si>
  <si>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</si>
  <si>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</si>
  <si>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</si>
  <si>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</si>
  <si>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</si>
  <si>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</si>
  <si>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</si>
  <si>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</si>
  <si>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</si>
  <si>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</si>
  <si>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</si>
  <si>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</si>
  <si>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</si>
  <si>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</si>
  <si>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</si>
  <si>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</si>
  <si>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</si>
  <si>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</si>
  <si>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</si>
  <si>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</si>
  <si>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</si>
  <si>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</si>
  <si>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</si>
  <si>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</si>
  <si>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</si>
  <si>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</si>
  <si>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</si>
  <si>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</si>
  <si>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</si>
  <si>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</si>
  <si>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</si>
  <si>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</si>
  <si>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</si>
  <si>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</si>
  <si>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</si>
  <si>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</si>
  <si>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</si>
  <si>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</si>
  <si>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</si>
  <si>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</si>
  <si>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</si>
  <si>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</si>
  <si>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</si>
  <si>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</si>
  <si>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</si>
  <si>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</si>
  <si>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</si>
  <si>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</si>
  <si>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</si>
  <si>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</si>
  <si>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</si>
  <si>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</si>
  <si>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</si>
  <si>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</si>
  <si>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</si>
  <si>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</si>
  <si>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</si>
  <si>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</si>
  <si>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</si>
  <si>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</si>
  <si>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</si>
  <si>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</si>
  <si>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</si>
  <si>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</si>
  <si>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</si>
  <si>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</si>
  <si>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</si>
  <si>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</si>
  <si>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</si>
  <si>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</si>
  <si>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</si>
  <si>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</si>
  <si>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</si>
  <si>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</si>
  <si>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</si>
  <si>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</si>
  <si>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</si>
  <si>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</si>
  <si>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</si>
  <si>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</si>
  <si>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</si>
  <si>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</si>
  <si>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</si>
  <si>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</si>
  <si>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</si>
  <si>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</si>
  <si>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</si>
  <si>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</si>
  <si>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</si>
  <si>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</si>
  <si>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</si>
  <si>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</si>
  <si>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</si>
  <si>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</si>
  <si>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</si>
  <si>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</si>
  <si>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</si>
  <si>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</si>
  <si>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</si>
  <si>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</si>
  <si>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</si>
  <si>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</si>
  <si>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</si>
  <si>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</si>
  <si>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</si>
  <si>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</si>
  <si>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</si>
  <si>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</si>
  <si>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</si>
  <si>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</si>
  <si>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</si>
  <si>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</si>
  <si>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</si>
  <si>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</si>
  <si>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</si>
  <si>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</si>
  <si>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</si>
  <si>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</si>
  <si>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</si>
  <si>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</si>
  <si>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</si>
  <si>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</si>
  <si>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</si>
  <si>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</si>
  <si>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</si>
  <si>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</si>
  <si>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</si>
  <si>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</si>
  <si>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</si>
  <si>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</si>
  <si>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</si>
  <si>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</si>
  <si>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</si>
  <si>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</si>
  <si>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</si>
  <si>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</si>
  <si>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</si>
  <si>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</si>
  <si>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</si>
  <si>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</si>
  <si>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</si>
  <si>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</si>
  <si>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</si>
  <si>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</si>
  <si>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</si>
  <si>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</si>
  <si>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</si>
  <si>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</si>
  <si>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</si>
  <si>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</si>
  <si>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</si>
  <si>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</si>
  <si>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</si>
  <si>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</si>
  <si>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</si>
  <si>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</si>
  <si>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</si>
  <si>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</si>
  <si>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</si>
  <si>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</si>
  <si>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</si>
  <si>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</si>
  <si>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</si>
  <si>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</si>
  <si>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</si>
  <si>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</si>
  <si>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</si>
  <si>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</si>
  <si>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</si>
  <si>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</si>
  <si>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</si>
  <si>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</si>
  <si>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</si>
  <si>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</si>
  <si>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</si>
  <si>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</si>
  <si>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</si>
  <si>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</si>
  <si>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</si>
  <si>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</si>
  <si>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</si>
  <si>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</si>
  <si>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</si>
  <si>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</si>
  <si>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</si>
  <si>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</si>
  <si>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</si>
  <si>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</si>
  <si>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</si>
  <si>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</si>
  <si>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</si>
  <si>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</si>
  <si>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</si>
  <si>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</si>
  <si>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</si>
  <si>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</si>
  <si>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</si>
  <si>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</si>
  <si>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</si>
  <si>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</si>
  <si>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</si>
  <si>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</si>
  <si>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</si>
  <si>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</si>
  <si>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</si>
  <si>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</si>
  <si>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</si>
  <si>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</si>
  <si>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</si>
  <si>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</si>
  <si>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</si>
  <si>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</si>
  <si>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</si>
  <si>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</si>
  <si>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</si>
  <si>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</si>
  <si>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</si>
  <si>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</si>
  <si>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</si>
  <si>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</si>
  <si>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</si>
  <si>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</si>
  <si>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</si>
  <si>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</si>
  <si>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</si>
  <si>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</si>
  <si>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</si>
  <si>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</si>
  <si>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</si>
  <si>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</si>
  <si>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</si>
  <si>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</si>
  <si>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</si>
  <si>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</si>
  <si>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</si>
  <si>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</si>
  <si>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</si>
  <si>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</si>
  <si>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</si>
  <si>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</si>
  <si>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</si>
  <si>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</si>
  <si>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</si>
  <si>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</si>
  <si>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</si>
  <si>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</si>
  <si>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</si>
  <si>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</si>
  <si>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</si>
  <si>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</si>
  <si>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</si>
  <si>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</si>
  <si>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</si>
  <si>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</si>
  <si>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</si>
  <si>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</si>
  <si>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</si>
  <si>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</si>
  <si>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</si>
  <si>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</si>
  <si>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</si>
  <si>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</si>
  <si>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</si>
  <si>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</si>
  <si>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</si>
  <si>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</si>
  <si>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</si>
  <si>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</si>
  <si>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</si>
  <si>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</si>
  <si>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</si>
  <si>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</si>
  <si>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</si>
  <si>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</si>
  <si>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</si>
  <si>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</si>
  <si>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</si>
  <si>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</si>
  <si>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</si>
  <si>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</si>
  <si>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</si>
  <si>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</si>
  <si>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</si>
  <si>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</si>
  <si>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</si>
  <si>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</si>
  <si>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</si>
  <si>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</si>
  <si>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</si>
  <si>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</si>
  <si>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</si>
  <si>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</si>
  <si>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</si>
  <si>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</si>
  <si>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</si>
  <si>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</si>
  <si>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</si>
  <si>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</si>
  <si>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</si>
  <si>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</si>
  <si>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</si>
  <si>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</si>
  <si>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</si>
  <si>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</si>
  <si>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</si>
  <si>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</si>
  <si>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</si>
  <si>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</si>
  <si>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</si>
  <si>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</si>
  <si>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</si>
  <si>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</si>
  <si>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</si>
  <si>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</si>
  <si>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</si>
  <si>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</si>
  <si>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</si>
  <si>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</si>
  <si>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</si>
  <si>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</si>
  <si>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</si>
  <si>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</si>
  <si>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</si>
  <si>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</si>
  <si>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</si>
  <si>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</si>
  <si>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</si>
  <si>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</si>
  <si>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</si>
  <si>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</si>
  <si>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</si>
  <si>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</si>
  <si>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</si>
  <si>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</si>
  <si>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</si>
  <si>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</si>
  <si>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</si>
  <si>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</si>
  <si>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</si>
  <si>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</si>
  <si>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</si>
  <si>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</si>
  <si>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</si>
  <si>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</si>
  <si>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</si>
  <si>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</si>
  <si>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</si>
  <si>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</si>
  <si>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</si>
  <si>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</si>
  <si>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</si>
  <si>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</si>
  <si>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</si>
  <si>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</si>
  <si>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</si>
  <si>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</si>
  <si>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</si>
  <si>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</si>
  <si>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</si>
  <si>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</si>
  <si>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</si>
  <si>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</si>
  <si>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</si>
  <si>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</si>
  <si>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</si>
  <si>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</si>
  <si>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</si>
  <si>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</si>
  <si>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</si>
  <si>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</si>
  <si>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</si>
  <si>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</si>
  <si>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</si>
  <si>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</si>
  <si>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</si>
  <si>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</si>
  <si>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</si>
  <si>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</si>
  <si>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</si>
  <si>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</si>
  <si>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</si>
  <si>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</si>
  <si>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</si>
  <si>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</si>
  <si>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</si>
  <si>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</si>
  <si>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</si>
  <si>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</si>
  <si>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</si>
  <si>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</si>
  <si>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</si>
  <si>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</si>
  <si>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</si>
  <si>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</si>
  <si>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</si>
  <si>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</si>
  <si>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</si>
  <si>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</si>
  <si>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</si>
  <si>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</si>
  <si>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</si>
  <si>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</si>
  <si>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</si>
  <si>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</si>
  <si>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</si>
  <si>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</si>
  <si>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</si>
  <si>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</si>
  <si>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</si>
  <si>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</si>
  <si>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</si>
  <si>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</si>
  <si>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</si>
  <si>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</si>
  <si>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</si>
  <si>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</si>
  <si>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</si>
  <si>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</si>
  <si>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</si>
  <si>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</si>
  <si>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</si>
  <si>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</si>
  <si>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</si>
  <si>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</si>
  <si>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</si>
  <si>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</si>
  <si>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</si>
  <si>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</si>
  <si>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</si>
  <si>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</si>
  <si>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</si>
  <si>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</si>
  <si>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</si>
  <si>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</si>
  <si>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</si>
  <si>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</si>
  <si>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</si>
  <si>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</si>
  <si>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</si>
  <si>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</si>
  <si>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</si>
  <si>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</si>
  <si>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</si>
  <si>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</si>
  <si>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</si>
  <si>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</si>
  <si>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</si>
  <si>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</si>
  <si>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</si>
  <si>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</si>
  <si>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</si>
  <si>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</si>
  <si>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</si>
  <si>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</si>
  <si>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</si>
  <si>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</si>
  <si>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</si>
  <si>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</si>
  <si>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</si>
  <si>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</si>
  <si>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</si>
  <si>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</si>
  <si>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</si>
  <si>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</si>
  <si>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</si>
  <si>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</si>
  <si>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</si>
  <si>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</si>
  <si>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</si>
  <si>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</si>
  <si>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</si>
  <si>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</si>
  <si>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</si>
  <si>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</si>
  <si>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</si>
  <si>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</si>
  <si>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</si>
  <si>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</si>
  <si>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</si>
  <si>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</si>
  <si>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</si>
  <si>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</si>
  <si>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</si>
  <si>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</si>
  <si>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</si>
  <si>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</si>
  <si>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</si>
  <si>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</si>
  <si>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</si>
  <si>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</si>
  <si>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</si>
  <si>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</si>
  <si>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</si>
  <si>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</si>
  <si>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</si>
  <si>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</si>
  <si>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</si>
  <si>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</si>
  <si>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</si>
  <si>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</si>
  <si>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</si>
  <si>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</si>
  <si>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</si>
  <si>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</si>
  <si>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</si>
  <si>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</si>
  <si>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</si>
  <si>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</si>
  <si>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</si>
  <si>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</si>
  <si>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</si>
  <si>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</si>
  <si>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</si>
  <si>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</si>
  <si>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</si>
  <si>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</si>
  <si>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</si>
  <si>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</si>
  <si>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</si>
  <si>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</si>
  <si>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</si>
  <si>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</si>
  <si>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</si>
  <si>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</si>
  <si>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</si>
  <si>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</si>
  <si>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</si>
  <si>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</si>
  <si>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</si>
  <si>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</si>
  <si>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</si>
  <si>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</si>
  <si>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</si>
  <si>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</si>
  <si>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</si>
  <si>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</si>
  <si>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</si>
  <si>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</si>
  <si>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</si>
  <si>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</si>
  <si>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</si>
  <si>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</si>
  <si>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</si>
  <si>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</si>
  <si>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</si>
  <si>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</si>
  <si>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</si>
  <si>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</si>
  <si>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</si>
  <si>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</si>
  <si>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</si>
  <si>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</si>
  <si>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</si>
  <si>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</si>
  <si>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</si>
  <si>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</si>
  <si>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</si>
  <si>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</si>
  <si>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</si>
  <si>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</si>
  <si>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</si>
  <si>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</si>
  <si>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</si>
  <si>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</si>
  <si>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</si>
  <si>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</si>
  <si>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</si>
  <si>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</si>
  <si>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</si>
  <si>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</si>
  <si>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</si>
  <si>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</si>
  <si>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</si>
  <si>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</si>
  <si>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</si>
  <si>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</si>
  <si>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</si>
  <si>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</si>
  <si>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</si>
  <si>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</si>
  <si>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</si>
  <si>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</si>
  <si>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</si>
  <si>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</si>
  <si>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</si>
  <si>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</si>
  <si>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</si>
  <si>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</si>
  <si>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</si>
  <si>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</si>
  <si>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</si>
  <si>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</si>
  <si>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</si>
  <si>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</si>
  <si>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</si>
  <si>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</si>
  <si>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</si>
  <si>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</si>
  <si>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</si>
  <si>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</si>
  <si>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</si>
  <si>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</si>
  <si>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</si>
  <si>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</si>
  <si>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</si>
  <si>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</si>
  <si>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</si>
  <si>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</si>
  <si>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</si>
  <si>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</si>
  <si>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</si>
  <si>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</si>
  <si>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</si>
  <si>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</si>
  <si>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</si>
  <si>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</si>
  <si>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</si>
  <si>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</si>
  <si>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</si>
  <si>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</si>
  <si>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</si>
  <si>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</si>
  <si>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</si>
  <si>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</si>
  <si>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</si>
  <si>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</si>
  <si>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</si>
  <si>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</si>
  <si>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</si>
  <si>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</si>
  <si>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</si>
  <si>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</si>
  <si>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</si>
  <si>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</si>
  <si>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</si>
  <si>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</si>
  <si>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</si>
  <si>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</si>
  <si>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</si>
  <si>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</si>
  <si>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</si>
  <si>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</si>
  <si>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</si>
  <si>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</si>
  <si>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</si>
  <si>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</si>
  <si>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</si>
  <si>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</si>
  <si>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</si>
  <si>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</si>
  <si>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</si>
  <si>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</si>
  <si>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</si>
  <si>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</si>
  <si>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</si>
  <si>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</si>
  <si>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</si>
  <si>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</si>
  <si>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</si>
  <si>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</si>
  <si>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</si>
  <si>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</si>
  <si>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</si>
  <si>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</si>
  <si>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</si>
  <si>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</si>
  <si>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</si>
  <si>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</si>
  <si>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</si>
  <si>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</si>
  <si>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</si>
  <si>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</si>
  <si>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</si>
  <si>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</si>
  <si>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</si>
  <si>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</si>
  <si>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</si>
  <si>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</si>
  <si>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</si>
  <si>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</si>
  <si>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</si>
  <si>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</si>
  <si>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</si>
  <si>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</si>
  <si>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</si>
  <si>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</si>
  <si>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</si>
  <si>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</si>
  <si>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</si>
  <si>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</si>
  <si>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</si>
  <si>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</si>
  <si>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</si>
  <si>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</si>
  <si>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</si>
  <si>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</si>
  <si>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</si>
  <si>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</si>
  <si>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</si>
  <si>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</si>
  <si>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</si>
  <si>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</si>
  <si>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</si>
  <si>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</si>
  <si>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</si>
  <si>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</si>
  <si>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</si>
  <si>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</si>
  <si>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</si>
  <si>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</si>
  <si>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</si>
  <si>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</si>
  <si>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</si>
  <si>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</si>
  <si>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</si>
  <si>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</si>
  <si>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</si>
  <si>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</si>
  <si>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</si>
  <si>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</si>
  <si>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</si>
  <si>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</si>
  <si>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</si>
  <si>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</si>
  <si>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</si>
  <si>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</si>
  <si>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</si>
  <si>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</si>
  <si>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</si>
  <si>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</si>
  <si>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</si>
  <si>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</si>
  <si>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</si>
  <si>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</si>
  <si>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</si>
  <si>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</si>
  <si>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</si>
  <si>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</si>
  <si>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</si>
  <si>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</si>
  <si>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</si>
  <si>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</si>
  <si>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</si>
  <si>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</si>
  <si>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</si>
  <si>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</si>
  <si>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</si>
  <si>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</si>
  <si>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</si>
  <si>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</si>
  <si>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</si>
  <si>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</si>
  <si>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</si>
  <si>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</si>
  <si>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</si>
  <si>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</si>
  <si>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</si>
  <si>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</si>
  <si>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</si>
  <si>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</si>
  <si>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</si>
  <si>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</si>
  <si>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</si>
  <si>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</si>
  <si>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</si>
  <si>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</si>
  <si>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</si>
  <si>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</si>
  <si>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</si>
  <si>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</si>
  <si>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</si>
  <si>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</si>
  <si>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</si>
  <si>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</si>
  <si>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</si>
  <si>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</si>
  <si>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</si>
  <si>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</si>
  <si>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</si>
  <si>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</si>
  <si>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</si>
  <si>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</si>
  <si>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</si>
  <si>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</si>
  <si>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</si>
  <si>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</si>
  <si>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</si>
  <si>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</si>
  <si>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</si>
  <si>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</si>
  <si>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</si>
  <si>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</si>
  <si>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</si>
  <si>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</si>
  <si>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</si>
  <si>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</si>
  <si>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</si>
  <si>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</si>
  <si>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</si>
  <si>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</si>
  <si>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</si>
  <si>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</si>
  <si>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</si>
  <si>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</si>
  <si>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</si>
  <si>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</si>
  <si>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</si>
  <si>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</si>
  <si>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</si>
  <si>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</si>
  <si>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</si>
  <si>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</si>
  <si>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</si>
  <si>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</si>
  <si>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</si>
  <si>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</si>
  <si>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</si>
  <si>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</si>
  <si>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</si>
  <si>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</si>
  <si>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</si>
  <si>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</si>
  <si>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</si>
  <si>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</si>
  <si>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</si>
  <si>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</si>
  <si>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</si>
  <si>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</si>
  <si>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</si>
  <si>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</si>
  <si>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</si>
  <si>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</si>
  <si>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</si>
  <si>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</si>
  <si>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</si>
  <si>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</si>
  <si>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</si>
  <si>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</si>
  <si>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</si>
  <si>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</si>
  <si>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</si>
  <si>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</si>
  <si>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</si>
  <si>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</si>
  <si>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</si>
  <si>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</si>
  <si>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</si>
  <si>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</si>
  <si>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</si>
  <si>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</si>
  <si>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</si>
  <si>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</si>
  <si>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</si>
  <si>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</si>
  <si>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</si>
  <si>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</si>
  <si>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</si>
  <si>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</si>
  <si>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</si>
  <si>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</si>
  <si>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</si>
  <si>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</si>
  <si>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</si>
  <si>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</si>
  <si>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</si>
  <si>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</si>
  <si>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</si>
  <si>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</si>
  <si>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</si>
  <si>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</si>
  <si>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</si>
  <si>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</si>
  <si>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</si>
  <si>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</si>
  <si>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</si>
  <si>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</si>
  <si>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</si>
  <si>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</si>
  <si>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</si>
  <si>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</si>
  <si>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</si>
  <si>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</si>
  <si>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</si>
  <si>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</si>
  <si>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</si>
  <si>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</si>
  <si>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</si>
  <si>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</si>
  <si>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</si>
  <si>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</si>
  <si>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</si>
  <si>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</si>
  <si>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</si>
  <si>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</si>
  <si>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</si>
  <si>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</si>
  <si>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</si>
  <si>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</si>
  <si>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</si>
  <si>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</si>
  <si>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</si>
  <si>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</si>
  <si>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</si>
  <si>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</si>
  <si>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</si>
  <si>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</si>
  <si>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</si>
  <si>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</si>
  <si>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</si>
  <si>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</si>
  <si>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</si>
  <si>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</si>
  <si>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</si>
  <si>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</si>
  <si>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</si>
  <si>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</si>
  <si>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</si>
  <si>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</si>
  <si>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</si>
  <si>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</si>
  <si>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</si>
  <si>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</si>
  <si>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</si>
  <si>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</si>
  <si>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</si>
  <si>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</si>
  <si>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</si>
  <si>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</si>
  <si>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</si>
  <si>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</si>
  <si>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</si>
  <si>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</si>
  <si>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</si>
  <si>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</si>
  <si>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</si>
  <si>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</si>
  <si>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</si>
  <si>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</si>
  <si>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</si>
  <si>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</si>
  <si>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</si>
  <si>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</si>
  <si>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</si>
  <si>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</si>
  <si>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</si>
  <si>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</si>
  <si>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</si>
  <si>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</si>
  <si>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</si>
  <si>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</si>
  <si>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</si>
  <si>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</si>
  <si>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</si>
  <si>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</si>
  <si>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</si>
  <si>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</si>
  <si>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</si>
  <si>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</si>
  <si>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</si>
  <si>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</si>
  <si>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</si>
  <si>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</si>
  <si>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</si>
  <si>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</si>
  <si>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</si>
  <si>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</si>
  <si>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</si>
  <si>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</si>
  <si>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</si>
  <si>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</si>
  <si>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</si>
  <si>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</si>
  <si>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</si>
  <si>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</si>
  <si>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</si>
  <si>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</si>
  <si>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</si>
  <si>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</si>
  <si>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</si>
  <si>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</si>
  <si>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</si>
  <si>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</si>
  <si>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</si>
  <si>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</si>
  <si>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</si>
  <si>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</si>
  <si>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</si>
  <si>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</si>
  <si>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</si>
  <si>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</si>
  <si>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</si>
  <si>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</si>
  <si>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</si>
  <si>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</si>
  <si>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</si>
  <si>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</si>
  <si>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</si>
  <si>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</si>
  <si>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</si>
  <si>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</si>
  <si>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</si>
  <si>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</si>
  <si>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</si>
  <si>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</si>
  <si>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</si>
  <si>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</si>
  <si>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</si>
  <si>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</si>
  <si>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</si>
  <si>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</si>
  <si>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</si>
  <si>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</si>
  <si>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</si>
  <si>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</si>
  <si>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</si>
  <si>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</si>
  <si>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</si>
  <si>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</si>
  <si>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</si>
  <si>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</si>
  <si>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</si>
  <si>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</si>
  <si>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</si>
  <si>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</si>
  <si>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</si>
  <si>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</si>
  <si>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</si>
  <si>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</si>
  <si>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</si>
  <si>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</si>
  <si>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</si>
  <si>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</si>
  <si>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</si>
  <si>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</si>
  <si>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</si>
  <si>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</si>
  <si>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</si>
  <si>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</si>
  <si>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</si>
  <si>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</si>
  <si>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</si>
  <si>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</si>
  <si>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</si>
  <si>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</si>
  <si>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</si>
  <si>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</si>
  <si>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</si>
  <si>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</si>
  <si>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</si>
  <si>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</si>
  <si>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</si>
  <si>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</si>
  <si>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</si>
  <si>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</si>
  <si>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</si>
  <si>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</si>
  <si>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</si>
  <si>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</si>
  <si>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</si>
  <si>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</si>
  <si>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</si>
  <si>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</si>
  <si>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</si>
  <si>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</si>
  <si>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</si>
  <si>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</si>
  <si>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</si>
  <si>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</si>
  <si>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</si>
  <si>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</si>
  <si>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</si>
  <si>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</si>
  <si>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</si>
  <si>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</si>
  <si>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</si>
  <si>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</si>
  <si>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</si>
  <si>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</si>
  <si>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</si>
  <si>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</si>
  <si>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</si>
  <si>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</si>
  <si>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</si>
  <si>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</si>
  <si>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</si>
  <si>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</si>
  <si>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</si>
  <si>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</si>
  <si>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</si>
  <si>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</si>
  <si>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</si>
  <si>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</si>
  <si>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</si>
  <si>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</si>
  <si>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</si>
  <si>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</si>
  <si>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</si>
  <si>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</si>
  <si>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</si>
  <si>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</si>
  <si>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</si>
  <si>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</si>
  <si>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</si>
  <si>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</si>
  <si>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</si>
  <si>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</si>
  <si>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</si>
  <si>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</si>
  <si>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</si>
  <si>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</si>
  <si>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</si>
  <si>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</si>
  <si>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</si>
  <si>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</si>
  <si>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</si>
  <si>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</si>
  <si>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</si>
  <si>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</si>
  <si>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</si>
  <si>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</si>
  <si>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</si>
  <si>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</si>
  <si>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</si>
  <si>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</si>
  <si>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</si>
  <si>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</si>
  <si>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</si>
  <si>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</si>
  <si>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</si>
  <si>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</si>
  <si>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</si>
  <si>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</si>
  <si>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</si>
  <si>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</si>
  <si>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</si>
  <si>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</si>
  <si>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</si>
  <si>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</si>
  <si>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</si>
  <si>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</si>
  <si>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</si>
  <si>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</si>
  <si>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</si>
  <si>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</si>
  <si>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</si>
  <si>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</si>
  <si>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</si>
  <si>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</si>
  <si>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</si>
  <si>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</si>
  <si>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</si>
  <si>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</si>
  <si>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</si>
  <si>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</si>
  <si>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</si>
  <si>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</si>
  <si>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</si>
  <si>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</si>
  <si>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</si>
  <si>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</si>
  <si>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</si>
  <si>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</si>
  <si>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</si>
  <si>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</si>
  <si>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</si>
  <si>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</si>
  <si>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</si>
  <si>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</si>
  <si>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</si>
  <si>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</si>
  <si>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</si>
  <si>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</si>
  <si>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</si>
  <si>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</si>
  <si>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</si>
  <si>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</si>
  <si>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</si>
  <si>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</si>
  <si>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</si>
  <si>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</si>
  <si>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</si>
  <si>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</si>
  <si>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</si>
  <si>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</si>
  <si>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</si>
  <si>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</si>
  <si>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</si>
  <si>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</si>
  <si>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</si>
  <si>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</si>
  <si>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</si>
  <si>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</si>
  <si>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</si>
  <si>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</si>
  <si>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</si>
  <si>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</si>
  <si>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</si>
  <si>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</si>
  <si>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</si>
  <si>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</si>
  <si>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</si>
  <si>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</si>
  <si>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</si>
  <si>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</si>
  <si>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</si>
  <si>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</si>
  <si>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</si>
  <si>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</si>
  <si>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</si>
  <si>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</si>
  <si>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</si>
  <si>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</si>
  <si>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</si>
  <si>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</si>
  <si>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</si>
  <si>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</si>
  <si>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</si>
  <si>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</si>
  <si>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</si>
  <si>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</si>
  <si>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</si>
  <si>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</si>
  <si>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</si>
  <si>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</si>
  <si>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</si>
  <si>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</si>
  <si>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</si>
  <si>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</si>
  <si>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</si>
  <si>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</si>
  <si>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</si>
  <si>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</si>
  <si>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</si>
  <si>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</si>
  <si>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</si>
  <si>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</si>
  <si>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</si>
  <si>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</si>
  <si>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</si>
  <si>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</si>
  <si>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</si>
  <si>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</si>
  <si>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</si>
  <si>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</si>
  <si>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</si>
  <si>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</si>
  <si>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</si>
  <si>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</si>
  <si>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</si>
  <si>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</si>
  <si>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</si>
  <si>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</si>
  <si>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</si>
  <si>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</si>
  <si>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</si>
  <si>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</si>
  <si>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</si>
  <si>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</si>
  <si>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</si>
  <si>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</si>
  <si>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</si>
  <si>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</si>
  <si>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</si>
  <si>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</si>
  <si>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</si>
  <si>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</si>
  <si>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</si>
  <si>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</si>
  <si>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</si>
  <si>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</si>
  <si>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</si>
  <si>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</si>
  <si>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</si>
  <si>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</si>
  <si>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</si>
  <si>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</si>
  <si>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</si>
  <si>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</si>
  <si>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</si>
  <si>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</si>
  <si>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</si>
  <si>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</si>
  <si>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</si>
  <si>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</si>
  <si>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</si>
  <si>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</si>
  <si>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</si>
  <si>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</si>
  <si>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</si>
  <si>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</si>
  <si>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</si>
  <si>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</si>
  <si>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</si>
  <si>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</si>
  <si>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</si>
  <si>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</si>
  <si>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</si>
  <si>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</si>
  <si>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</si>
  <si>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</si>
  <si>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</si>
  <si>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</si>
  <si>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</si>
  <si>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</si>
  <si>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</si>
  <si>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</si>
  <si>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</si>
  <si>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</si>
  <si>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</si>
  <si>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</si>
  <si>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</si>
  <si>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</si>
  <si>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</si>
  <si>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</si>
  <si>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</si>
  <si>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</si>
  <si>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</si>
  <si>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</si>
  <si>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</si>
  <si>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</si>
  <si>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</si>
  <si>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</si>
  <si>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</si>
  <si>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</si>
  <si>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</si>
  <si>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</si>
  <si>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</si>
  <si>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</si>
  <si>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</si>
  <si>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</si>
  <si>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</si>
  <si>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</si>
  <si>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</si>
  <si>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</si>
  <si>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</si>
  <si>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</si>
  <si>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</si>
  <si>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</si>
  <si>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</si>
  <si>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</si>
  <si>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</si>
  <si>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</si>
  <si>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</si>
  <si>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</si>
  <si>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</si>
  <si>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</si>
  <si>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</si>
  <si>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</si>
  <si>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</si>
  <si>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</si>
  <si>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</si>
  <si>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</si>
  <si>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</si>
  <si>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</si>
  <si>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</si>
  <si>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</si>
  <si>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</si>
  <si>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</si>
  <si>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</si>
  <si>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</si>
  <si>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</si>
  <si>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</si>
  <si>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</si>
  <si>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</si>
  <si>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</si>
  <si>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</si>
  <si>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</si>
  <si>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</si>
  <si>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</si>
  <si>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</si>
  <si>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</si>
  <si>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</si>
  <si>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</si>
  <si>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</si>
  <si>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</si>
  <si>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</si>
  <si>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</si>
  <si>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</si>
  <si>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</si>
  <si>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</si>
  <si>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</si>
  <si>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</si>
  <si>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</si>
  <si>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</si>
  <si>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</si>
  <si>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</si>
  <si>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</si>
  <si>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</si>
  <si>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</si>
  <si>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</si>
  <si>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</si>
  <si>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</si>
  <si>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</si>
  <si>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</si>
  <si>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</si>
  <si>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</si>
  <si>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</si>
  <si>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</si>
  <si>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</si>
  <si>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</si>
  <si>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</si>
  <si>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</si>
  <si>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</si>
  <si>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</si>
  <si>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</si>
  <si>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</si>
  <si>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</si>
  <si>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</si>
  <si>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</si>
  <si>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</si>
  <si>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</si>
  <si>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</si>
  <si>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</si>
  <si>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</si>
  <si>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</si>
  <si>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</si>
  <si>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</si>
  <si>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</si>
  <si>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</si>
  <si>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</si>
  <si>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</si>
  <si>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</si>
  <si>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</si>
  <si>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</si>
  <si>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</si>
  <si>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</si>
  <si>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</si>
  <si>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</si>
  <si>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</si>
  <si>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</si>
  <si>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</si>
  <si>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</si>
  <si>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</si>
  <si>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</si>
  <si>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</si>
  <si>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</si>
  <si>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</si>
  <si>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</si>
  <si>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</si>
  <si>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</si>
  <si>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</si>
  <si>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</si>
  <si>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</si>
  <si>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</si>
  <si>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</si>
  <si>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</si>
  <si>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</si>
  <si>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</si>
  <si>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</si>
  <si>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</si>
  <si>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</si>
  <si>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</si>
  <si>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</si>
  <si>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</si>
  <si>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</si>
  <si>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</si>
  <si>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</si>
  <si>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</si>
  <si>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</si>
  <si>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</si>
  <si>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</si>
  <si>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</si>
  <si>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</si>
  <si>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</si>
  <si>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</si>
  <si>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</si>
  <si>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</si>
  <si>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</si>
  <si>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</si>
  <si>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</si>
  <si>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</si>
  <si>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</si>
  <si>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</si>
  <si>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</si>
  <si>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</si>
  <si>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</si>
  <si>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</si>
  <si>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</si>
  <si>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</si>
  <si>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</si>
  <si>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</si>
  <si>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</si>
  <si>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</si>
  <si>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</si>
  <si>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</si>
  <si>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</si>
  <si>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</si>
  <si>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</si>
  <si>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</si>
  <si>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</si>
  <si>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</si>
  <si>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</si>
  <si>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</si>
  <si>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</si>
  <si>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</si>
  <si>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</si>
  <si>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</si>
  <si>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</si>
  <si>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</si>
  <si>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</si>
  <si>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</si>
  <si>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</si>
  <si>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</si>
  <si>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</si>
  <si>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</si>
  <si>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</si>
  <si>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</si>
  <si>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</si>
  <si>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</si>
  <si>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</si>
  <si>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</si>
  <si>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</si>
  <si>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</si>
  <si>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</si>
  <si>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</si>
  <si>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</si>
  <si>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</si>
  <si>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</si>
  <si>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</si>
  <si>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</si>
  <si>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</si>
  <si>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</si>
  <si>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</si>
  <si>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</si>
  <si>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</si>
  <si>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</si>
  <si>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</si>
  <si>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</si>
  <si>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</si>
  <si>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</si>
  <si>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</si>
  <si>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</si>
  <si>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</si>
  <si>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</si>
  <si>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</si>
  <si>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</si>
  <si>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</si>
  <si>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</si>
  <si>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</si>
  <si>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</si>
  <si>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</si>
  <si>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</si>
  <si>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</si>
  <si>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</si>
  <si>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</si>
  <si>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</si>
  <si>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</si>
  <si>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</si>
  <si>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</si>
  <si>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</si>
  <si>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</si>
  <si>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</si>
  <si>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</si>
  <si>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</si>
  <si>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</si>
  <si>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</si>
  <si>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</si>
  <si>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</si>
  <si>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</si>
  <si>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</si>
  <si>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</si>
  <si>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</si>
  <si>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</si>
  <si>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</si>
  <si>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</si>
  <si>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</si>
  <si>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</si>
  <si>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</si>
  <si>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</si>
  <si>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</si>
  <si>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</si>
  <si>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</si>
  <si>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</si>
  <si>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</si>
  <si>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</si>
  <si>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</si>
  <si>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</si>
  <si>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</si>
  <si>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</si>
  <si>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</si>
  <si>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</si>
  <si>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</si>
  <si>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</si>
  <si>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</si>
  <si>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</si>
  <si>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</si>
  <si>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</si>
  <si>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</si>
  <si>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</si>
  <si>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</si>
  <si>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</si>
  <si>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</si>
  <si>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</si>
  <si>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</si>
  <si>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</si>
  <si>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</si>
  <si>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</si>
  <si>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</si>
  <si>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</si>
  <si>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</si>
  <si>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</si>
  <si>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</si>
  <si>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</si>
  <si>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</si>
  <si>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</si>
  <si>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</si>
  <si>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</si>
  <si>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</si>
  <si>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</si>
  <si>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</si>
  <si>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</si>
  <si>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</si>
  <si>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</si>
  <si>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</si>
  <si>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</si>
  <si>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</si>
  <si>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</si>
  <si>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</si>
  <si>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</si>
  <si>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</si>
  <si>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</si>
  <si>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</si>
  <si>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</si>
  <si>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</si>
  <si>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</si>
  <si>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</si>
  <si>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</si>
  <si>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</si>
  <si>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</si>
  <si>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</si>
  <si>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</si>
  <si>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</si>
  <si>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</si>
  <si>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</si>
  <si>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</si>
  <si>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</si>
  <si>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</si>
  <si>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</si>
  <si>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</si>
  <si>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</si>
  <si>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</si>
  <si>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</si>
  <si>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</si>
  <si>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</si>
  <si>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</si>
  <si>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</si>
  <si>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</si>
  <si>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</si>
  <si>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</si>
  <si>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</si>
  <si>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</si>
  <si>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</si>
  <si>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</si>
  <si>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</si>
  <si>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</si>
  <si>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</si>
  <si>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</si>
  <si>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</si>
  <si>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</si>
  <si>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</si>
  <si>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</si>
  <si>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</si>
  <si>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</si>
  <si>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</si>
  <si>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</si>
  <si>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</si>
  <si>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</si>
  <si>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</si>
  <si>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</si>
  <si>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</si>
  <si>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</si>
  <si>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</si>
  <si>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</si>
  <si>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</si>
  <si>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</si>
  <si>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</si>
  <si>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</si>
  <si>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</si>
  <si>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</si>
  <si>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</si>
  <si>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</si>
  <si>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</si>
  <si>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</si>
  <si>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</si>
  <si>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</si>
  <si>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</si>
  <si>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</si>
  <si>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</si>
  <si>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</si>
  <si>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</si>
  <si>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</si>
  <si>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</si>
  <si>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</si>
  <si>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</si>
  <si>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</si>
  <si>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</si>
  <si>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</si>
  <si>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</si>
  <si>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</si>
  <si>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</si>
  <si>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</si>
  <si>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</si>
  <si>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</si>
  <si>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</si>
  <si>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</si>
  <si>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</si>
  <si>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</si>
  <si>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</si>
  <si>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</si>
  <si>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</si>
  <si>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</si>
  <si>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</si>
  <si>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</si>
  <si>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</si>
  <si>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</si>
  <si>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</si>
  <si>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</si>
  <si>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</si>
  <si>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</si>
  <si>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</si>
  <si>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</si>
  <si>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</si>
  <si>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</si>
  <si>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</si>
  <si>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</si>
  <si>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</si>
  <si>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</si>
  <si>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</si>
  <si>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</si>
  <si>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</si>
  <si>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</si>
  <si>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</si>
  <si>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</si>
  <si>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</si>
  <si>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</si>
  <si>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</si>
  <si>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</si>
  <si>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</si>
  <si>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</si>
  <si>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</si>
  <si>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</si>
  <si>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</si>
  <si>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</si>
  <si>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</si>
  <si>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</si>
  <si>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</si>
  <si>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</si>
  <si>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</si>
  <si>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</si>
  <si>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</si>
  <si>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</si>
  <si>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</si>
  <si>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</si>
  <si>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</si>
  <si>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</si>
  <si>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</si>
  <si>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</si>
  <si>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</si>
  <si>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</si>
  <si>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</si>
  <si>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</si>
  <si>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</si>
  <si>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</si>
  <si>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</si>
  <si>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</si>
  <si>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</si>
  <si>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</si>
  <si>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</si>
  <si>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</si>
  <si>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</si>
  <si>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</si>
  <si>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</si>
  <si>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</si>
  <si>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</si>
  <si>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</si>
  <si>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</si>
  <si>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</si>
  <si>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</si>
  <si>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</si>
  <si>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</si>
  <si>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</si>
  <si>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</si>
  <si>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</si>
  <si>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</si>
  <si>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</si>
  <si>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</si>
  <si>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</si>
  <si>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</si>
  <si>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</si>
  <si>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</si>
  <si>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</si>
  <si>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</si>
  <si>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</si>
  <si>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</si>
  <si>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</si>
  <si>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</si>
  <si>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</si>
  <si>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</si>
  <si>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</si>
  <si>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</si>
  <si>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</si>
  <si>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</si>
  <si>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</si>
  <si>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</si>
  <si>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</si>
  <si>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</si>
  <si>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</si>
  <si>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</si>
  <si>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</si>
  <si>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</si>
  <si>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</si>
  <si>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</si>
  <si>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</si>
  <si>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</si>
  <si>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</si>
  <si>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</si>
  <si>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</si>
  <si>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</si>
  <si>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</si>
  <si>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</si>
  <si>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</si>
  <si>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</si>
  <si>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</si>
  <si>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</si>
  <si>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</si>
  <si>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</si>
  <si>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</si>
  <si>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</si>
  <si>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</si>
  <si>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</si>
  <si>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</si>
  <si>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</si>
  <si>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</si>
  <si>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</si>
  <si>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</si>
  <si>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</si>
  <si>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</si>
  <si>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</si>
  <si>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</si>
  <si>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</si>
  <si>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</si>
  <si>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</si>
  <si>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</si>
  <si>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</si>
  <si>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</si>
  <si>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</si>
  <si>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</si>
  <si>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</si>
  <si>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</si>
  <si>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</si>
  <si>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</si>
  <si>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</si>
  <si>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</si>
  <si>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</si>
  <si>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</si>
  <si>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</si>
  <si>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</si>
  <si>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</si>
  <si>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</si>
  <si>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</si>
  <si>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</si>
  <si>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</si>
  <si>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</si>
  <si>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</si>
  <si>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</si>
  <si>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</si>
  <si>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</si>
  <si>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</si>
  <si>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</si>
  <si>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</si>
  <si>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</si>
  <si>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</si>
  <si>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</si>
  <si>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</si>
  <si>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</si>
  <si>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</si>
  <si>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</si>
  <si>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</si>
  <si>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</si>
  <si>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</si>
  <si>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</si>
  <si>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</si>
  <si>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</si>
  <si>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</si>
  <si>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</si>
  <si>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</si>
  <si>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</si>
  <si>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</si>
  <si>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</si>
  <si>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</si>
  <si>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</si>
  <si>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</si>
  <si>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</si>
  <si>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</si>
  <si>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</si>
  <si>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</si>
  <si>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</si>
  <si>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</si>
  <si>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</si>
  <si>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</si>
  <si>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</si>
  <si>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</si>
  <si>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</si>
  <si>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</si>
  <si>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</si>
  <si>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</si>
  <si>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</si>
  <si>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</si>
  <si>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</si>
  <si>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</si>
  <si>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</si>
  <si>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</si>
  <si>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</si>
  <si>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</si>
  <si>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</si>
  <si>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</si>
  <si>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</si>
  <si>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</si>
  <si>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</si>
  <si>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</si>
  <si>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</si>
  <si>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</si>
  <si>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</si>
  <si>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</si>
  <si>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</si>
  <si>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</si>
  <si>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</si>
  <si>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</si>
  <si>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</si>
  <si>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</si>
  <si>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</si>
  <si>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</si>
  <si>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</si>
  <si>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</si>
  <si>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</si>
  <si>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</si>
  <si>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</si>
  <si>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</si>
  <si>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</si>
  <si>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</si>
  <si>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</si>
  <si>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</si>
  <si>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</si>
  <si>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</si>
  <si>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</si>
  <si>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</si>
  <si>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</si>
  <si>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</si>
  <si>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</si>
  <si>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</si>
  <si>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</si>
  <si>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</si>
  <si>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</si>
  <si>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</si>
  <si>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</si>
  <si>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</si>
  <si>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</si>
  <si>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</si>
  <si>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</si>
  <si>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</si>
  <si>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</si>
  <si>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</si>
  <si>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</si>
  <si>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</si>
  <si>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</si>
  <si>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</si>
  <si>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</si>
  <si>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</si>
  <si>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</si>
  <si>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</si>
  <si>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</si>
  <si>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</si>
  <si>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</si>
  <si>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</si>
  <si>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</si>
  <si>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</si>
  <si>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</si>
  <si>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</si>
  <si>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</si>
  <si>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</si>
  <si>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</si>
  <si>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</si>
  <si>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</si>
  <si>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</si>
  <si>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</si>
  <si>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</si>
  <si>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</si>
  <si>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</si>
  <si>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</si>
  <si>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</si>
  <si>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</si>
  <si>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</si>
  <si>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</si>
  <si>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</si>
  <si>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</si>
  <si>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</si>
  <si>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</si>
  <si>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</si>
  <si>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</si>
  <si>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</si>
  <si>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</si>
  <si>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</si>
  <si>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</si>
  <si>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</si>
  <si>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</si>
  <si>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</si>
  <si>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</si>
  <si>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</si>
  <si>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</si>
  <si>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</si>
  <si>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</si>
  <si>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</si>
  <si>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</si>
  <si>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</si>
  <si>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</si>
  <si>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</si>
  <si>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</si>
  <si>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</si>
  <si>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</si>
  <si>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</si>
  <si>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</si>
  <si>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</si>
  <si>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</si>
  <si>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</si>
  <si>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</si>
  <si>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</si>
  <si>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</si>
  <si>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</si>
  <si>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</si>
  <si>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</si>
  <si>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</si>
  <si>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</si>
  <si>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</si>
  <si>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</si>
  <si>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</si>
  <si>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</si>
  <si>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</si>
  <si>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</si>
  <si>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</si>
  <si>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</si>
  <si>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</si>
  <si>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</si>
  <si>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</si>
  <si>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</si>
  <si>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</si>
  <si>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</si>
  <si>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</si>
  <si>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</si>
  <si>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</si>
  <si>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</si>
  <si>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</si>
  <si>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</si>
  <si>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</si>
  <si>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</si>
  <si>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</si>
  <si>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</si>
  <si>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</si>
  <si>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</si>
  <si>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</si>
  <si>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</si>
  <si>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</si>
  <si>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</si>
  <si>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</si>
  <si>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</si>
  <si>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</si>
  <si>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</si>
  <si>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</si>
  <si>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</si>
  <si>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</si>
  <si>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</si>
  <si>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</si>
  <si>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</si>
  <si>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</si>
  <si>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</si>
  <si>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</si>
  <si>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</si>
  <si>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</si>
  <si>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</si>
  <si>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</si>
  <si>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</si>
  <si>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</si>
  <si>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</si>
  <si>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</si>
  <si>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</si>
  <si>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</si>
  <si>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</si>
  <si>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</si>
  <si>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</si>
  <si>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</si>
  <si>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</si>
  <si>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</si>
  <si>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</si>
  <si>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</si>
  <si>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</si>
  <si>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</si>
  <si>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</si>
  <si>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</si>
  <si>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</si>
  <si>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</si>
  <si>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</si>
  <si>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</si>
  <si>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</si>
  <si>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</si>
  <si>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</si>
  <si>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</si>
  <si>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</si>
  <si>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</si>
  <si>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</si>
  <si>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</si>
  <si>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</si>
  <si>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</si>
  <si>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</si>
  <si>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</si>
  <si>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</si>
  <si>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</si>
  <si>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</si>
  <si>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</si>
  <si>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</si>
  <si>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</si>
  <si>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</si>
  <si>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</si>
  <si>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</si>
  <si>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</si>
  <si>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</si>
  <si>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</si>
  <si>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</si>
  <si>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</si>
  <si>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</si>
  <si>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</si>
  <si>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</si>
  <si>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</si>
  <si>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</si>
  <si>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</si>
  <si>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</si>
  <si>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</si>
  <si>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</si>
  <si>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</si>
  <si>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</si>
  <si>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</si>
  <si>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</si>
  <si>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</si>
  <si>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</si>
  <si>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</si>
  <si>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</si>
  <si>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</si>
  <si>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</si>
  <si>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</si>
  <si>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</si>
  <si>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</si>
  <si>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</si>
  <si>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</si>
  <si>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</si>
  <si>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</si>
  <si>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</si>
  <si>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</si>
  <si>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</si>
  <si>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</si>
  <si>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</si>
  <si>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</si>
  <si>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</si>
  <si>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</si>
  <si>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</si>
  <si>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</si>
  <si>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</si>
  <si>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</si>
  <si>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</si>
  <si>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</si>
  <si>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</si>
  <si>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</si>
  <si>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</si>
  <si>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</si>
  <si>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</si>
  <si>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</si>
  <si>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</si>
  <si>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</si>
  <si>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</si>
  <si>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</si>
  <si>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</si>
  <si>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</si>
  <si>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</si>
  <si>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</si>
  <si>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</si>
  <si>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</si>
  <si>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</si>
  <si>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</si>
  <si>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</si>
  <si>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</si>
  <si>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</si>
  <si>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</si>
  <si>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</si>
  <si>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</si>
  <si>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</si>
  <si>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</si>
  <si>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</si>
  <si>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</si>
  <si>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</si>
  <si>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</si>
  <si>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</si>
  <si>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</si>
  <si>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</si>
  <si>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</si>
  <si>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</si>
  <si>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</si>
  <si>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</si>
  <si>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</si>
  <si>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</si>
  <si>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</si>
  <si>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</si>
  <si>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</si>
  <si>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</si>
  <si>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</si>
  <si>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</si>
  <si>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</si>
  <si>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</si>
  <si>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</si>
  <si>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</si>
  <si>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</si>
  <si>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</si>
  <si>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</si>
  <si>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</si>
  <si>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</si>
  <si>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</si>
  <si>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</si>
  <si>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</si>
  <si>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</si>
  <si>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</si>
  <si>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</si>
  <si>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</si>
  <si>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</si>
  <si>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</si>
  <si>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</si>
  <si>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</si>
  <si>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</si>
  <si>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</si>
  <si>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</si>
  <si>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</si>
  <si>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</si>
  <si>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</si>
  <si>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</si>
  <si>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</si>
  <si>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</si>
  <si>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</si>
  <si>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</si>
  <si>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</si>
  <si>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</si>
  <si>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</si>
  <si>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</si>
  <si>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</si>
  <si>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</si>
  <si>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</si>
  <si>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</si>
  <si>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</si>
  <si>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</si>
  <si>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</si>
  <si>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</si>
  <si>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</si>
  <si>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</si>
  <si>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</si>
  <si>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</si>
  <si>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</si>
  <si>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</si>
  <si>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</si>
  <si>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</si>
  <si>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</si>
  <si>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</si>
  <si>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</si>
  <si>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</si>
  <si>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</si>
  <si>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</si>
  <si>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</si>
  <si>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</si>
  <si>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</si>
  <si>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</si>
  <si>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</si>
  <si>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</si>
  <si>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</si>
  <si>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</si>
  <si>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</si>
  <si>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</si>
  <si>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</si>
  <si>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</si>
  <si>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</si>
  <si>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</si>
  <si>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</si>
  <si>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</si>
  <si>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</si>
  <si>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</si>
  <si>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</si>
  <si>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</si>
  <si>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</si>
  <si>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</si>
  <si>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</si>
  <si>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</si>
  <si>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</si>
  <si>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</si>
  <si>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</si>
  <si>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</si>
  <si>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</si>
  <si>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</si>
  <si>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</si>
  <si>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</si>
  <si>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</si>
  <si>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</si>
  <si>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</si>
  <si>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</si>
  <si>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</si>
  <si>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</si>
  <si>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</si>
  <si>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</si>
  <si>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</si>
  <si>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</si>
  <si>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</si>
  <si>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</si>
  <si>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</si>
  <si>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</si>
  <si>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</si>
  <si>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</si>
  <si>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</si>
  <si>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</si>
  <si>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</si>
  <si>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</si>
  <si>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</si>
  <si>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</si>
  <si>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</si>
  <si>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</si>
  <si>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</si>
  <si>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</si>
  <si>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</si>
  <si>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</si>
  <si>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</si>
  <si>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</si>
  <si>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</si>
  <si>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</si>
  <si>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</si>
  <si>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</si>
  <si>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</si>
  <si>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</si>
  <si>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</si>
  <si>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</si>
  <si>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</si>
  <si>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</si>
  <si>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</si>
  <si>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</si>
  <si>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</si>
  <si>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</si>
  <si>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</si>
  <si>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</si>
  <si>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</si>
  <si>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</si>
  <si>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</si>
  <si>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</si>
  <si>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</si>
  <si>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</si>
  <si>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</si>
  <si>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</si>
  <si>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</si>
  <si>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</si>
  <si>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</si>
  <si>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</si>
  <si>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</si>
  <si>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</si>
  <si>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</si>
  <si>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</si>
  <si>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</si>
  <si>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</si>
  <si>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</si>
  <si>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</si>
  <si>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</si>
  <si>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</si>
  <si>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</si>
  <si>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</si>
  <si>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</si>
  <si>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</si>
  <si>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</si>
  <si>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</si>
  <si>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</si>
  <si>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</si>
  <si>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</si>
  <si>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</si>
  <si>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</si>
  <si>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</si>
  <si>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</si>
  <si>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</si>
  <si>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</si>
  <si>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</si>
  <si>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</si>
  <si>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</si>
  <si>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</si>
  <si>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</si>
  <si>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</si>
  <si>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</si>
  <si>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</si>
  <si>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</si>
  <si>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</si>
  <si>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</si>
  <si>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</si>
  <si>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</si>
  <si>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</si>
  <si>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</si>
  <si>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</si>
  <si>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</si>
  <si>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</si>
  <si>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</si>
  <si>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</si>
  <si>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</si>
  <si>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</si>
  <si>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</si>
  <si>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</si>
  <si>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</si>
  <si>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</si>
  <si>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</si>
  <si>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</si>
  <si>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</si>
  <si>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</si>
  <si>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</si>
  <si>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</si>
  <si>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</si>
  <si>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</si>
  <si>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</si>
  <si>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</si>
  <si>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</si>
  <si>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</si>
  <si>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</si>
  <si>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</si>
  <si>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</si>
  <si>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</si>
  <si>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</si>
  <si>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</si>
  <si>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</si>
  <si>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</si>
  <si>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</si>
  <si>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</si>
  <si>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</si>
  <si>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</si>
  <si>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</si>
  <si>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</si>
  <si>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</si>
  <si>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</si>
  <si>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</si>
  <si>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</si>
  <si>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</si>
  <si>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</si>
  <si>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</si>
  <si>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</si>
  <si>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</si>
  <si>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</si>
  <si>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</si>
  <si>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</si>
  <si>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</si>
  <si>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</si>
  <si>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</si>
  <si>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</si>
  <si>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</si>
  <si>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</si>
  <si>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</si>
  <si>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</si>
  <si>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</si>
  <si>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</si>
  <si>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</si>
  <si>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</si>
  <si>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</si>
  <si>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</si>
  <si>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</si>
  <si>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</si>
  <si>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</si>
  <si>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</si>
  <si>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</si>
  <si>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</si>
  <si>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</si>
  <si>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</si>
  <si>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</si>
  <si>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</si>
  <si>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</si>
  <si>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</si>
  <si>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</si>
  <si>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</si>
  <si>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</si>
  <si>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</si>
  <si>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</si>
  <si>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</si>
  <si>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</si>
  <si>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</si>
  <si>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</si>
  <si>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</si>
  <si>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</si>
  <si>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</si>
  <si>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</si>
  <si>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</si>
  <si>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</si>
  <si>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</si>
  <si>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</si>
  <si>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</si>
  <si>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</si>
  <si>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</si>
  <si>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</si>
  <si>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</si>
  <si>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</si>
  <si>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</si>
  <si>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</si>
  <si>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</si>
  <si>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</si>
  <si>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</si>
  <si>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</si>
  <si>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</si>
  <si>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</si>
  <si>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</si>
  <si>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</si>
  <si>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</si>
  <si>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</si>
  <si>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</si>
  <si>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</si>
  <si>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</si>
  <si>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</si>
  <si>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</si>
  <si>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</si>
  <si>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</si>
  <si>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</si>
  <si>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</si>
  <si>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</si>
  <si>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</si>
  <si>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</si>
  <si>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</si>
  <si>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</si>
  <si>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</si>
  <si>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</si>
  <si>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</si>
  <si>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</si>
  <si>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</si>
  <si>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</si>
  <si>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</si>
  <si>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</si>
  <si>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</si>
  <si>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</si>
  <si>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</si>
  <si>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</si>
  <si>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</si>
  <si>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</si>
  <si>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</si>
  <si>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</si>
  <si>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</si>
  <si>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</si>
  <si>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</si>
  <si>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</si>
  <si>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</si>
  <si>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</si>
  <si>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</si>
  <si>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</si>
  <si>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</si>
  <si>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</si>
  <si>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</si>
  <si>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</si>
  <si>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</si>
  <si>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</si>
  <si>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</si>
  <si>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</si>
  <si>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</si>
  <si>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</si>
  <si>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</si>
  <si>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</si>
  <si>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</si>
  <si>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</si>
  <si>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</si>
  <si>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</si>
  <si>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</si>
  <si>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</si>
  <si>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</si>
  <si>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</si>
  <si>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</si>
  <si>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</si>
  <si>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</si>
  <si>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</si>
  <si>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</si>
  <si>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</si>
  <si>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</si>
  <si>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</si>
  <si>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</si>
  <si>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</si>
  <si>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</si>
  <si>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</si>
  <si>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</si>
  <si>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</si>
  <si>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</si>
  <si>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</si>
  <si>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</si>
  <si>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</si>
  <si>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</si>
  <si>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</si>
  <si>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</si>
  <si>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</si>
  <si>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</si>
  <si>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</si>
  <si>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</si>
  <si>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</si>
  <si>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</si>
  <si>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</si>
  <si>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</si>
  <si>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</si>
  <si>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</si>
  <si>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</si>
  <si>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</si>
  <si>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</si>
  <si>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</si>
  <si>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</si>
  <si>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</si>
  <si>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</si>
  <si>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</si>
  <si>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</si>
  <si>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</si>
  <si>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</si>
  <si>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</si>
  <si>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</si>
  <si>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</si>
  <si>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</si>
  <si>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</si>
  <si>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</si>
  <si>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</si>
  <si>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</si>
  <si>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</si>
  <si>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</si>
  <si>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</si>
  <si>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</si>
  <si>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</si>
  <si>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</si>
  <si>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</si>
  <si>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</si>
  <si>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</si>
  <si>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</si>
  <si>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</si>
  <si>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</si>
  <si>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</si>
  <si>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</si>
  <si>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</si>
  <si>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</si>
  <si>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</si>
  <si>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</si>
  <si>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</si>
  <si>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</si>
  <si>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</si>
  <si>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</si>
  <si>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</si>
  <si>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</si>
  <si>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</si>
  <si>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</si>
  <si>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</si>
  <si>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</si>
  <si>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</si>
  <si>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</si>
  <si>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</si>
  <si>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</si>
  <si>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</si>
  <si>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</si>
  <si>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</si>
  <si>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</si>
  <si>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</si>
  <si>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</si>
  <si>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</si>
  <si>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</si>
  <si>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</si>
  <si>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</si>
  <si>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</si>
  <si>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</si>
  <si>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</si>
  <si>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</si>
  <si>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</si>
  <si>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</si>
  <si>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</si>
  <si>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</si>
  <si>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</si>
  <si>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</si>
  <si>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</si>
  <si>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</si>
  <si>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</si>
  <si>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</si>
  <si>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</si>
  <si>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</si>
  <si>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</si>
  <si>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</si>
  <si>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</si>
  <si>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</si>
  <si>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</si>
  <si>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</si>
  <si>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</si>
  <si>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</si>
  <si>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</si>
  <si>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</si>
  <si>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</si>
  <si>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</si>
  <si>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</si>
  <si>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</si>
  <si>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</si>
  <si>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</si>
  <si>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</si>
  <si>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</si>
  <si>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</si>
  <si>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</si>
  <si>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</si>
  <si>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</si>
  <si>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</si>
  <si>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</si>
  <si>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</si>
  <si>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</si>
  <si>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</si>
  <si>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</si>
  <si>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</si>
  <si>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</si>
  <si>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</si>
  <si>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</si>
  <si>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</si>
  <si>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</si>
  <si>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</si>
  <si>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</si>
  <si>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</si>
  <si>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</si>
  <si>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</si>
  <si>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</si>
  <si>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</si>
  <si>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</si>
  <si>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</si>
  <si>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</si>
  <si>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</si>
  <si>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</si>
  <si>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</si>
  <si>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</si>
  <si>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</si>
  <si>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</si>
  <si>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</si>
  <si>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</si>
  <si>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</si>
  <si>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</si>
  <si>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</si>
  <si>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</si>
  <si>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</si>
  <si>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</si>
  <si>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</si>
  <si>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</si>
  <si>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</si>
  <si>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</si>
  <si>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</si>
  <si>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</si>
  <si>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</si>
  <si>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</si>
  <si>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</si>
  <si>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</si>
  <si>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</si>
  <si>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</si>
  <si>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</si>
  <si>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</si>
  <si>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</si>
  <si>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</si>
  <si>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</si>
  <si>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</si>
  <si>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</si>
  <si>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</si>
  <si>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</si>
  <si>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</si>
  <si>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</si>
  <si>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</si>
  <si>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</si>
  <si>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</si>
  <si>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</si>
  <si>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</si>
  <si>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</si>
  <si>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</si>
  <si>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</si>
  <si>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</si>
  <si>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</si>
  <si>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</si>
  <si>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</si>
  <si>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</si>
  <si>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</si>
  <si>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</si>
  <si>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</si>
  <si>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</si>
  <si>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</si>
  <si>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</si>
  <si>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</si>
  <si>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</si>
  <si>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</si>
  <si>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</si>
  <si>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</si>
  <si>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</si>
  <si>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</si>
  <si>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</si>
  <si>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</si>
  <si>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</si>
  <si>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</si>
  <si>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</si>
  <si>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</si>
  <si>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</si>
  <si>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</si>
  <si>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</si>
  <si>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</si>
  <si>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</si>
  <si>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</si>
  <si>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</si>
  <si>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</si>
  <si>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</si>
  <si>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</si>
  <si>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</si>
  <si>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</si>
  <si>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</si>
  <si>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</si>
  <si>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</si>
  <si>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</si>
  <si>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</si>
  <si>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</si>
  <si>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</si>
  <si>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</si>
  <si>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</si>
  <si>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</si>
  <si>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</si>
  <si>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</si>
  <si>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</si>
  <si>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</si>
  <si>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</si>
  <si>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</si>
  <si>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</si>
  <si>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</si>
  <si>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</si>
  <si>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</si>
  <si>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</si>
  <si>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</si>
  <si>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</si>
  <si>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</si>
  <si>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</si>
  <si>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</si>
  <si>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</si>
  <si>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</si>
  <si>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</si>
  <si>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</si>
  <si>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</si>
  <si>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</si>
  <si>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</si>
  <si>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</si>
  <si>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</si>
  <si>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</si>
  <si>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</si>
  <si>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</si>
  <si>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</si>
  <si>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</si>
  <si>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</si>
  <si>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</si>
  <si>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</si>
  <si>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</si>
  <si>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</si>
  <si>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</si>
  <si>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</si>
  <si>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</si>
  <si>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</si>
  <si>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</si>
  <si>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</si>
  <si>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</si>
  <si>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</si>
  <si>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</si>
  <si>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</si>
  <si>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</si>
  <si>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</si>
  <si>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</si>
  <si>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</si>
  <si>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</si>
  <si>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</si>
  <si>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</si>
  <si>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</si>
  <si>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</si>
  <si>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</si>
  <si>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</si>
  <si>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</si>
  <si>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</si>
  <si>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</si>
  <si>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</si>
  <si>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</si>
  <si>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</si>
  <si>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</si>
  <si>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</si>
  <si>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</si>
  <si>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</si>
  <si>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</si>
  <si>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</si>
  <si>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</si>
  <si>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</si>
  <si>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</si>
  <si>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</si>
  <si>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</si>
  <si>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</si>
  <si>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</si>
  <si>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</si>
  <si>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</si>
  <si>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</si>
  <si>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</si>
  <si>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</si>
  <si>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</si>
  <si>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</si>
  <si>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</si>
  <si>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</si>
  <si>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</si>
  <si>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</si>
  <si>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</si>
  <si>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</si>
  <si>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</si>
  <si>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</si>
  <si>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</si>
  <si>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</si>
  <si>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</si>
  <si>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</si>
  <si>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</si>
  <si>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</si>
  <si>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</si>
  <si>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</si>
  <si>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</si>
  <si>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</si>
  <si>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</si>
  <si>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</si>
  <si>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</si>
  <si>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</si>
  <si>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</si>
  <si>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</si>
  <si>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</si>
  <si>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</si>
  <si>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</si>
  <si>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</si>
  <si>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</si>
  <si>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</si>
  <si>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</si>
  <si>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</si>
  <si>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</si>
  <si>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</si>
  <si>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</si>
  <si>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</si>
  <si>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</si>
  <si>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</si>
  <si>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</si>
  <si>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</si>
  <si>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</si>
  <si>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</si>
  <si>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</si>
  <si>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</si>
  <si>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</si>
  <si>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</si>
  <si>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</si>
  <si>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</si>
  <si>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</si>
  <si>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</si>
  <si>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</si>
  <si>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</si>
  <si>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</si>
  <si>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</si>
  <si>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</si>
  <si>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</si>
  <si>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</si>
  <si>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</si>
  <si>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</si>
  <si>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</si>
  <si>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</si>
  <si>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</si>
  <si>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</si>
  <si>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</si>
  <si>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</si>
  <si>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</si>
  <si>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</si>
  <si>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</si>
  <si>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</si>
  <si>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</si>
  <si>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</si>
  <si>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</si>
  <si>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</si>
  <si>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</si>
  <si>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</si>
  <si>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</si>
  <si>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</si>
  <si>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</si>
  <si>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</si>
  <si>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</si>
  <si>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</si>
  <si>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</si>
  <si>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</si>
  <si>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</si>
  <si>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</si>
  <si>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</si>
  <si>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</si>
  <si>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</si>
  <si>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</si>
  <si>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</si>
  <si>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</si>
  <si>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</si>
  <si>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</si>
  <si>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</si>
  <si>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</si>
  <si>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</si>
  <si>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</si>
  <si>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</si>
  <si>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</si>
  <si>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</si>
  <si>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</si>
  <si>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</si>
  <si>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</si>
  <si>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</si>
  <si>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</si>
  <si>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</si>
  <si>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</si>
  <si>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</si>
  <si>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</si>
  <si>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</si>
  <si>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</si>
  <si>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</si>
  <si>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</si>
  <si>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</si>
  <si>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</si>
  <si>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</si>
  <si>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</si>
  <si>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</si>
  <si>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</si>
  <si>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</si>
  <si>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</si>
  <si>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</si>
  <si>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</si>
  <si>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</si>
  <si>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</si>
  <si>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</si>
  <si>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</si>
  <si>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</si>
  <si>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</si>
  <si>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</si>
  <si>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</si>
  <si>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</si>
  <si>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</si>
  <si>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</si>
  <si>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</si>
  <si>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</si>
  <si>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</si>
  <si>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</si>
  <si>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</si>
  <si>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</si>
  <si>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</si>
  <si>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</si>
  <si>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</si>
  <si>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</si>
  <si>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</si>
  <si>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</si>
  <si>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</si>
  <si>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</si>
  <si>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</si>
  <si>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</si>
  <si>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</si>
  <si>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</si>
  <si>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</si>
  <si>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</si>
  <si>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</si>
  <si>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</si>
  <si>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</si>
  <si>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</si>
  <si>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</si>
  <si>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</si>
  <si>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</si>
  <si>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</si>
  <si>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</si>
  <si>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</si>
  <si>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</si>
  <si>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</si>
  <si>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</si>
  <si>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</si>
  <si>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</si>
  <si>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</si>
  <si>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</si>
  <si>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</si>
  <si>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</si>
  <si>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</si>
  <si>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</si>
  <si>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</si>
  <si>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</si>
  <si>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</si>
  <si>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</si>
  <si>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</si>
  <si>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</si>
  <si>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</si>
  <si>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</si>
  <si>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</si>
  <si>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</si>
  <si>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</si>
  <si>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</si>
  <si>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</si>
  <si>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</si>
  <si>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</si>
  <si>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</si>
  <si>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</si>
  <si>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</si>
  <si>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</si>
  <si>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</si>
  <si>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</si>
  <si>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</si>
  <si>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</si>
  <si>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</si>
  <si>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</si>
  <si>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</si>
  <si>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</si>
  <si>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</si>
  <si>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</si>
  <si>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</si>
  <si>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</si>
  <si>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</si>
  <si>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</si>
  <si>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</si>
  <si>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</si>
  <si>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</si>
  <si>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</si>
  <si>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</si>
  <si>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</si>
  <si>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</si>
  <si>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</si>
  <si>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</si>
  <si>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</si>
  <si>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</si>
  <si>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</si>
  <si>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</si>
  <si>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</si>
  <si>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</si>
  <si>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</si>
  <si>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</si>
  <si>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</si>
  <si>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</si>
  <si>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</si>
  <si>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</si>
  <si>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</si>
  <si>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</si>
  <si>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</si>
  <si>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</si>
  <si>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</si>
  <si>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</si>
  <si>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</si>
  <si>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</si>
  <si>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</si>
  <si>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</si>
  <si>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</si>
  <si>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</si>
  <si>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</si>
  <si>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</si>
  <si>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</si>
  <si>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</si>
  <si>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</si>
  <si>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</si>
  <si>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</si>
  <si>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</si>
  <si>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</si>
  <si>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</si>
  <si>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</si>
  <si>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</si>
  <si>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</si>
  <si>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</si>
  <si>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</si>
  <si>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</si>
  <si>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</si>
  <si>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</si>
  <si>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</si>
  <si>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</si>
  <si>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</si>
  <si>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</si>
  <si>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</si>
  <si>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</si>
  <si>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</si>
  <si>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</si>
  <si>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</si>
  <si>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</si>
  <si>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</si>
  <si>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</si>
  <si>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</si>
  <si>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</si>
  <si>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</si>
  <si>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</si>
  <si>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</si>
  <si>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</si>
  <si>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</si>
  <si>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</si>
  <si>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</si>
  <si>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</si>
  <si>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</si>
  <si>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</si>
  <si>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</si>
  <si>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</si>
  <si>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</si>
  <si>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</si>
  <si>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</si>
  <si>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</si>
  <si>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</si>
  <si>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</si>
  <si>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</si>
  <si>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</si>
  <si>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</si>
  <si>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</si>
  <si>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</si>
  <si>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</si>
  <si>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</si>
  <si>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</si>
  <si>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</si>
  <si>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</si>
  <si>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</si>
  <si>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</si>
  <si>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</si>
  <si>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</si>
  <si>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</si>
  <si>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</si>
  <si>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</si>
  <si>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</si>
  <si>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</si>
  <si>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</si>
  <si>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</si>
  <si>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</si>
  <si>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</si>
  <si>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</si>
  <si>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</si>
  <si>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</si>
  <si>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</si>
  <si>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</si>
  <si>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</si>
  <si>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</si>
  <si>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</si>
  <si>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</si>
  <si>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</si>
  <si>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</si>
  <si>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</si>
  <si>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</si>
  <si>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</si>
  <si>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</si>
  <si>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</si>
  <si>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</si>
  <si>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</si>
  <si>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</si>
  <si>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</si>
  <si>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</si>
  <si>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</si>
  <si>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</si>
  <si>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</si>
  <si>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</si>
  <si>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</si>
  <si>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</si>
  <si>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</si>
  <si>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</si>
  <si>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</si>
  <si>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</si>
  <si>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</si>
  <si>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</si>
  <si>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</si>
  <si>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</si>
  <si>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</si>
  <si>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</si>
  <si>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</si>
  <si>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</si>
  <si>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</si>
  <si>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</si>
  <si>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</si>
  <si>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</si>
  <si>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</si>
  <si>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</si>
  <si>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</si>
  <si>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</si>
  <si>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</si>
  <si>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</si>
  <si>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</si>
  <si>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</si>
  <si>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</si>
  <si>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</si>
  <si>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</si>
  <si>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</si>
  <si>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</si>
  <si>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</si>
  <si>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</si>
  <si>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</si>
  <si>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</si>
  <si>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</si>
  <si>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</si>
  <si>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</si>
  <si>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</si>
  <si>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</si>
  <si>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</si>
  <si>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</si>
  <si>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</si>
  <si>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</si>
  <si>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</si>
  <si>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</si>
  <si>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</si>
  <si>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</si>
  <si>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</si>
  <si>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</si>
  <si>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</si>
  <si>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</si>
  <si>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</si>
  <si>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</si>
  <si>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</si>
  <si>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</si>
  <si>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</si>
  <si>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</si>
  <si>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</si>
  <si>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</si>
  <si>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</si>
  <si>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</si>
  <si>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</si>
  <si>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</si>
  <si>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</si>
  <si>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</si>
  <si>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</si>
  <si>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</si>
  <si>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</si>
  <si>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</si>
  <si>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</si>
  <si>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</si>
  <si>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</si>
  <si>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</si>
  <si>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</si>
  <si>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</si>
  <si>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</si>
  <si>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</si>
  <si>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</si>
  <si>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</si>
  <si>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</si>
  <si>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</si>
  <si>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</si>
  <si>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</si>
  <si>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</si>
  <si>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</si>
  <si>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</si>
  <si>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</si>
  <si>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</si>
  <si>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</si>
  <si>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</si>
  <si>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</si>
  <si>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</si>
  <si>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</si>
  <si>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</si>
  <si>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</si>
  <si>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</si>
  <si>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</si>
  <si>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</si>
  <si>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</si>
  <si>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</si>
  <si>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</si>
  <si>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</si>
  <si>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</si>
  <si>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</si>
  <si>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</si>
  <si>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</si>
  <si>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</si>
  <si>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</si>
  <si>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</si>
  <si>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</si>
  <si>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</si>
  <si>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</si>
  <si>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</si>
  <si>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</si>
  <si>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</si>
  <si>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</si>
  <si>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</si>
  <si>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</si>
  <si>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</si>
  <si>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</si>
  <si>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</si>
  <si>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</si>
  <si>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</si>
  <si>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</si>
  <si>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</si>
  <si>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</si>
  <si>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</si>
  <si>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</si>
  <si>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</si>
  <si>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</si>
  <si>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</si>
  <si>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</si>
  <si>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</si>
  <si>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</si>
  <si>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</si>
  <si>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</si>
  <si>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</si>
  <si>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</si>
  <si>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</si>
  <si>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</si>
  <si>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</si>
  <si>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</si>
  <si>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</si>
  <si>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</si>
  <si>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</si>
  <si>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</si>
  <si>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</si>
  <si>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</si>
  <si>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</si>
  <si>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</si>
  <si>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</si>
  <si>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</si>
  <si>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</si>
  <si>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</si>
  <si>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</si>
  <si>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</si>
  <si>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</si>
  <si>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</si>
  <si>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</si>
  <si>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</si>
  <si>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</si>
  <si>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</si>
  <si>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</si>
  <si>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</si>
  <si>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</si>
  <si>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</si>
  <si>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</si>
  <si>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</si>
  <si>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</si>
  <si>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</si>
  <si>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</si>
  <si>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</si>
  <si>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</si>
  <si>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</si>
  <si>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</si>
  <si>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</si>
  <si>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</si>
  <si>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</si>
  <si>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</si>
  <si>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</si>
  <si>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</si>
  <si>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</si>
  <si>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</si>
  <si>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</si>
  <si>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</si>
  <si>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</si>
  <si>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</si>
  <si>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</si>
  <si>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</si>
  <si>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</si>
  <si>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</si>
  <si>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</si>
  <si>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</si>
  <si>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</si>
  <si>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</si>
  <si>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</si>
  <si>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</si>
  <si>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</si>
  <si>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</si>
  <si>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</si>
  <si>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</si>
  <si>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</si>
  <si>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</si>
  <si>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</si>
  <si>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</si>
  <si>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</si>
  <si>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</si>
  <si>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</si>
  <si>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</si>
  <si>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</si>
  <si>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</si>
  <si>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</si>
  <si>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</si>
  <si>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</si>
  <si>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</si>
  <si>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</si>
  <si>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</si>
  <si>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</si>
  <si>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</si>
  <si>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</si>
  <si>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</si>
  <si>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</si>
  <si>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</si>
  <si>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</si>
  <si>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</si>
  <si>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</si>
  <si>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</si>
  <si>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</si>
  <si>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</si>
  <si>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</si>
  <si>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</si>
  <si>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</si>
  <si>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</si>
  <si>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</si>
  <si>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</si>
  <si>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</si>
  <si>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</si>
  <si>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</si>
  <si>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</si>
  <si>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</si>
  <si>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</si>
  <si>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</si>
  <si>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</si>
  <si>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</si>
  <si>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</si>
  <si>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</si>
  <si>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</si>
  <si>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</si>
  <si>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</si>
  <si>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</si>
  <si>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</si>
  <si>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</si>
  <si>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</si>
  <si>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</si>
  <si>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</si>
  <si>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</si>
  <si>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</si>
  <si>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</si>
  <si>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</si>
  <si>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</si>
  <si>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</si>
  <si>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</si>
  <si>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</si>
  <si>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</si>
  <si>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</si>
  <si>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</si>
  <si>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</si>
  <si>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</si>
  <si>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</si>
  <si>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</si>
  <si>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</si>
  <si>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</si>
  <si>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</si>
  <si>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</si>
  <si>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</si>
  <si>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</si>
  <si>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</si>
  <si>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</si>
  <si>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</si>
  <si>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</si>
  <si>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</si>
  <si>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</si>
  <si>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</si>
  <si>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</si>
  <si>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</si>
  <si>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</si>
  <si>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</si>
  <si>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</si>
  <si>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</si>
  <si>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</si>
  <si>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</si>
  <si>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</si>
  <si>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</si>
  <si>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</si>
  <si>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</si>
  <si>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</si>
  <si>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</si>
  <si>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</si>
  <si>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</si>
  <si>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</si>
  <si>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</si>
  <si>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</si>
  <si>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</si>
  <si>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</si>
  <si>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</si>
  <si>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</si>
  <si>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</si>
  <si>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</si>
  <si>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</si>
  <si>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</si>
  <si>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</si>
  <si>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</si>
  <si>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</si>
  <si>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</si>
  <si>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</si>
  <si>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</si>
  <si>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</si>
  <si>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</si>
  <si>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</si>
  <si>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</si>
  <si>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</si>
  <si>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</si>
  <si>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</si>
  <si>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</si>
  <si>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</si>
  <si>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</si>
  <si>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</si>
  <si>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</si>
  <si>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</si>
  <si>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</si>
  <si>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</si>
  <si>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</si>
  <si>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</si>
  <si>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</si>
  <si>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</si>
  <si>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</si>
  <si>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</si>
  <si>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</si>
  <si>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</si>
  <si>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</si>
  <si>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</si>
  <si>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</si>
  <si>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</si>
  <si>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</si>
  <si>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</si>
  <si>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</si>
  <si>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</si>
  <si>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</si>
  <si>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</si>
  <si>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</si>
  <si>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</si>
  <si>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</si>
  <si>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</si>
  <si>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</si>
  <si>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</si>
  <si>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</si>
  <si>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</si>
  <si>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</si>
  <si>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</si>
  <si>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</si>
  <si>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</si>
  <si>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</si>
  <si>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</si>
  <si>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</si>
  <si>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</si>
  <si>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</si>
  <si>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</si>
  <si>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</si>
  <si>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</si>
  <si>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</si>
  <si>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</si>
  <si>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</si>
  <si>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</si>
  <si>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</si>
  <si>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</si>
  <si>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</si>
  <si>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</si>
  <si>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</si>
  <si>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</si>
  <si>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</si>
  <si>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</si>
  <si>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</si>
  <si>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</si>
  <si>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</si>
  <si>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</si>
  <si>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</si>
  <si>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</si>
  <si>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</si>
  <si>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</si>
  <si>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</si>
  <si>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</si>
  <si>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</si>
  <si>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</si>
  <si>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</si>
  <si>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</si>
  <si>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</si>
  <si>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</si>
  <si>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</si>
  <si>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</si>
  <si>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</si>
  <si>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</si>
  <si>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</si>
  <si>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</si>
  <si>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</si>
  <si>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</si>
  <si>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</si>
  <si>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</si>
  <si>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</si>
  <si>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</si>
  <si>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</si>
  <si>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</si>
  <si>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</si>
  <si>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</si>
  <si>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</si>
  <si>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</si>
  <si>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</si>
  <si>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</si>
  <si>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</si>
  <si>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</si>
  <si>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</si>
  <si>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</si>
  <si>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</si>
  <si>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</si>
  <si>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</si>
  <si>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</si>
  <si>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</si>
  <si>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</si>
  <si>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</si>
  <si>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</si>
  <si>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</si>
  <si>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</si>
  <si>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</si>
  <si>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</si>
  <si>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</si>
  <si>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</si>
  <si>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</si>
  <si>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</si>
  <si>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</si>
  <si>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</si>
  <si>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</si>
  <si>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</si>
  <si>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</si>
  <si>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</si>
  <si>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</si>
  <si>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</si>
  <si>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</si>
  <si>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</si>
  <si>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</si>
  <si>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</si>
  <si>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</si>
  <si>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</si>
  <si>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</si>
  <si>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</si>
  <si>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</si>
  <si>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</si>
  <si>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</si>
  <si>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</si>
  <si>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</si>
  <si>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</si>
  <si>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</si>
  <si>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</si>
  <si>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</si>
  <si>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</si>
  <si>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</si>
  <si>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</si>
  <si>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</si>
  <si>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</si>
  <si>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</si>
  <si>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</si>
  <si>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</si>
  <si>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</si>
  <si>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</si>
  <si>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</si>
  <si>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</si>
  <si>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</si>
  <si>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</si>
  <si>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</si>
  <si>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</si>
  <si>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</si>
  <si>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</si>
  <si>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</si>
  <si>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</si>
  <si>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</si>
  <si>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</si>
  <si>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</si>
  <si>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</si>
  <si>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</si>
  <si>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</si>
  <si>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</si>
  <si>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</si>
  <si>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</si>
  <si>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</si>
  <si>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</si>
  <si>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</si>
  <si>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</si>
  <si>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</si>
  <si>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</si>
  <si>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</si>
  <si>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</si>
  <si>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</si>
  <si>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</si>
  <si>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</si>
  <si>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</si>
  <si>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</si>
  <si>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</si>
  <si>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</si>
  <si>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</si>
  <si>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</si>
  <si>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</si>
  <si>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</si>
  <si>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</si>
  <si>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</si>
  <si>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</si>
  <si>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</si>
  <si>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</si>
  <si>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</si>
  <si>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</si>
  <si>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</si>
  <si>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</si>
  <si>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</si>
  <si>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</si>
  <si>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</si>
  <si>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</si>
  <si>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</si>
  <si>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</si>
  <si>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</si>
  <si>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</si>
  <si>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</si>
  <si>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</si>
  <si>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</si>
  <si>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</si>
  <si>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</si>
  <si>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</si>
  <si>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</si>
  <si>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</si>
  <si>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</si>
  <si>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</si>
  <si>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</si>
  <si>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</si>
  <si>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</si>
  <si>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</si>
  <si>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</si>
  <si>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</si>
  <si>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</si>
  <si>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</si>
  <si>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</si>
  <si>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</si>
  <si>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</si>
  <si>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</si>
  <si>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</si>
  <si>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</si>
  <si>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</si>
  <si>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</si>
  <si>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</si>
  <si>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</si>
  <si>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</si>
  <si>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</si>
  <si>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</si>
  <si>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</si>
  <si>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</si>
  <si>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</si>
  <si>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</si>
  <si>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</si>
  <si>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</si>
  <si>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</si>
  <si>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</si>
  <si>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</si>
  <si>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</si>
  <si>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</si>
  <si>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</si>
  <si>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</si>
  <si>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</si>
  <si>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</si>
  <si>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</si>
  <si>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</si>
  <si>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</si>
  <si>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</si>
  <si>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</si>
  <si>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</si>
  <si>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</si>
  <si>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</si>
  <si>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</si>
  <si>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</si>
  <si>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</si>
  <si>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</si>
  <si>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</si>
  <si>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</si>
  <si>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</si>
  <si>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</si>
  <si>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</si>
  <si>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</si>
  <si>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</si>
  <si>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</si>
  <si>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</si>
  <si>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</si>
  <si>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</si>
  <si>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</si>
  <si>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</si>
  <si>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</si>
  <si>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</si>
  <si>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</si>
  <si>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</si>
  <si>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</si>
  <si>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</si>
  <si>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</si>
  <si>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</si>
  <si>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</si>
  <si>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</si>
  <si>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</si>
  <si>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</si>
  <si>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</si>
  <si>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</si>
  <si>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</si>
  <si>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</si>
  <si>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</si>
  <si>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</si>
  <si>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</si>
  <si>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</si>
  <si>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</si>
  <si>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</si>
  <si>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</si>
  <si>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</si>
  <si>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</si>
  <si>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</si>
  <si>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</si>
  <si>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</si>
  <si>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</si>
  <si>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</si>
  <si>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</si>
  <si>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</si>
  <si>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</si>
  <si>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</si>
  <si>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</si>
  <si>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</si>
  <si>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</si>
  <si>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</si>
  <si>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</si>
  <si>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</si>
  <si>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</si>
  <si>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</si>
  <si>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</si>
  <si>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</si>
  <si>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</si>
  <si>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</si>
  <si>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</si>
  <si>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</si>
  <si>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</si>
  <si>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</si>
  <si>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</si>
  <si>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</si>
  <si>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</si>
  <si>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</si>
  <si>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</si>
  <si>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</si>
  <si>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</si>
  <si>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</si>
  <si>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</si>
  <si>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</si>
  <si>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</si>
  <si>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</si>
  <si>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</si>
  <si>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</si>
  <si>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</si>
  <si>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</si>
  <si>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</si>
  <si>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</si>
  <si>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</si>
  <si>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</si>
  <si>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</si>
  <si>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</si>
  <si>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</si>
  <si>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</si>
  <si>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</si>
  <si>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</si>
  <si>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</si>
  <si>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</si>
  <si>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</si>
  <si>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</si>
  <si>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</si>
  <si>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</si>
  <si>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</si>
  <si>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</si>
  <si>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</si>
  <si>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</si>
  <si>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</si>
  <si>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</si>
  <si>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</si>
  <si>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</si>
  <si>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</si>
  <si>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</si>
  <si>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</si>
  <si>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</si>
  <si>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</si>
  <si>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</si>
  <si>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</si>
  <si>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</si>
  <si>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</si>
  <si>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</si>
  <si>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</si>
  <si>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</si>
  <si>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</si>
  <si>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</si>
  <si>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</si>
  <si>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</si>
  <si>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</si>
  <si>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</si>
  <si>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</si>
  <si>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</si>
  <si>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</si>
  <si>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</si>
  <si>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</si>
  <si>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</si>
  <si>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</si>
  <si>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</si>
  <si>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</si>
  <si>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</si>
  <si>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</si>
  <si>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</si>
  <si>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</si>
  <si>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</si>
  <si>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</si>
  <si>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</si>
  <si>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</si>
  <si>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</si>
  <si>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</si>
  <si>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</si>
  <si>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</si>
  <si>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</si>
  <si>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</si>
  <si>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</si>
  <si>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</si>
  <si>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</si>
  <si>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</si>
  <si>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</si>
  <si>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</si>
  <si>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</si>
  <si>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</si>
  <si>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</si>
  <si>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</si>
  <si>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</si>
  <si>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</si>
  <si>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</si>
  <si>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</si>
  <si>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</si>
  <si>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</si>
  <si>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</si>
  <si>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</si>
  <si>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</si>
  <si>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</si>
  <si>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</si>
  <si>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</si>
  <si>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</si>
  <si>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</si>
  <si>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</si>
  <si>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</si>
  <si>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</si>
  <si>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</si>
  <si>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</si>
  <si>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</si>
  <si>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</si>
  <si>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</si>
  <si>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</si>
  <si>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</si>
  <si>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</si>
  <si>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</si>
  <si>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</si>
  <si>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</si>
  <si>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</si>
  <si>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</si>
  <si>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</si>
  <si>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</si>
  <si>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</si>
  <si>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</si>
  <si>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</si>
  <si>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</si>
  <si>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</si>
  <si>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</si>
  <si>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</si>
  <si>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</si>
  <si>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</si>
  <si>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</si>
  <si>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</si>
  <si>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</si>
  <si>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</si>
  <si>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</si>
  <si>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</si>
  <si>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</si>
  <si>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</si>
  <si>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</si>
  <si>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</si>
  <si>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</si>
  <si>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</si>
  <si>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</si>
  <si>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</si>
  <si>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</si>
  <si>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</si>
  <si>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</si>
  <si>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</si>
  <si>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</si>
  <si>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</si>
  <si>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</si>
  <si>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</si>
  <si>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</si>
  <si>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</si>
  <si>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</si>
  <si>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</si>
  <si>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</si>
  <si>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</si>
  <si>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</si>
  <si>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</si>
  <si>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</si>
  <si>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</si>
  <si>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</si>
  <si>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</si>
  <si>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</si>
  <si>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</si>
  <si>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</si>
  <si>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</si>
  <si>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</si>
  <si>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</si>
  <si>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</si>
  <si>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</si>
  <si>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</si>
  <si>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</si>
  <si>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</si>
  <si>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</si>
  <si>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</si>
  <si>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</si>
  <si>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</si>
  <si>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</si>
  <si>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</si>
  <si>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</si>
  <si>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</si>
  <si>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</si>
  <si>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</si>
  <si>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</si>
  <si>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</si>
  <si>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</si>
  <si>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</si>
  <si>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</si>
  <si>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</si>
  <si>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</si>
  <si>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</si>
  <si>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</si>
  <si>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</si>
  <si>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</si>
  <si>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</si>
  <si>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</si>
  <si>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</si>
  <si>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</si>
  <si>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</si>
  <si>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</si>
  <si>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</si>
  <si>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</si>
  <si>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</si>
  <si>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</si>
  <si>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</si>
  <si>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</si>
  <si>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</si>
  <si>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</si>
  <si>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</si>
  <si>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</si>
  <si>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</si>
  <si>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</si>
  <si>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</si>
  <si>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</si>
  <si>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</si>
  <si>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</si>
  <si>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</si>
  <si>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</si>
  <si>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</si>
  <si>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</si>
  <si>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</si>
  <si>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</si>
  <si>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</si>
  <si>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</si>
  <si>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</si>
  <si>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</si>
  <si>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</si>
  <si>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</si>
  <si>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</si>
  <si>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</si>
  <si>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</si>
  <si>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</si>
  <si>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</si>
  <si>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</si>
  <si>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</si>
  <si>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</si>
  <si>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</si>
  <si>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</si>
  <si>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</si>
  <si>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</si>
  <si>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</si>
  <si>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</si>
  <si>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</si>
  <si>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</si>
  <si>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</si>
  <si>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</si>
  <si>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</si>
  <si>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</si>
  <si>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</si>
  <si>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</si>
  <si>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</si>
  <si>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</si>
  <si>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</si>
  <si>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</si>
  <si>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</si>
  <si>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</si>
  <si>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</si>
  <si>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</si>
  <si>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</si>
  <si>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</si>
  <si>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</si>
  <si>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</si>
  <si>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</si>
  <si>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</si>
  <si>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</si>
  <si>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</si>
  <si>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</si>
  <si>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</si>
  <si>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</si>
  <si>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</si>
  <si>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</si>
  <si>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</si>
  <si>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</si>
  <si>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</si>
  <si>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</si>
  <si>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</si>
  <si>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</si>
  <si>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</si>
  <si>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</si>
  <si>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</si>
  <si>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</si>
  <si>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</si>
  <si>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</si>
  <si>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</si>
  <si>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</si>
  <si>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</si>
  <si>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</si>
  <si>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</si>
  <si>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</si>
  <si>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</si>
  <si>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</si>
  <si>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</si>
  <si>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</si>
  <si>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</si>
  <si>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</si>
  <si>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</si>
  <si>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</si>
  <si>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</si>
  <si>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</si>
  <si>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</si>
  <si>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</si>
  <si>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</si>
  <si>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</si>
  <si>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</si>
  <si>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</si>
  <si>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</si>
  <si>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</si>
  <si>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</si>
  <si>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</si>
  <si>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</si>
  <si>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</si>
  <si>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</si>
  <si>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</si>
  <si>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</si>
  <si>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</si>
  <si>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</si>
  <si>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</si>
  <si>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</si>
  <si>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</si>
  <si>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</si>
  <si>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</si>
  <si>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</si>
  <si>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</si>
  <si>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</si>
  <si>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</si>
  <si>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</si>
  <si>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</si>
  <si>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</si>
  <si>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</si>
  <si>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</si>
  <si>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</si>
  <si>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</si>
  <si>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</si>
  <si>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</si>
  <si>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</si>
  <si>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</si>
  <si>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</si>
  <si>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</si>
  <si>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</si>
  <si>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</si>
  <si>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</si>
  <si>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</si>
  <si>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</si>
  <si>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</si>
  <si>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</si>
  <si>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</si>
  <si>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</si>
  <si>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</si>
  <si>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</si>
  <si>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</si>
  <si>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</si>
  <si>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</si>
  <si>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</si>
  <si>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</si>
  <si>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</si>
  <si>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</si>
  <si>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</si>
  <si>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</si>
  <si>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</si>
  <si>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</si>
  <si>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</si>
  <si>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</si>
  <si>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</si>
  <si>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</si>
  <si>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</si>
  <si>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</si>
  <si>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</si>
  <si>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</si>
  <si>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</si>
  <si>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</si>
  <si>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</si>
  <si>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</si>
  <si>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</si>
  <si>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</si>
  <si>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</si>
  <si>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</si>
  <si>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</si>
  <si>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</si>
  <si>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</si>
  <si>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</si>
  <si>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</si>
  <si>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</si>
  <si>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</si>
  <si>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</si>
  <si>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</si>
  <si>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</si>
  <si>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</si>
  <si>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</si>
  <si>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</si>
  <si>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</si>
  <si>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</si>
  <si>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</si>
  <si>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</si>
  <si>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</si>
  <si>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</si>
  <si>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</si>
  <si>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</si>
  <si>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</si>
  <si>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</si>
  <si>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</si>
  <si>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</si>
  <si>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</si>
  <si>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</si>
  <si>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</si>
  <si>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</si>
  <si>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</si>
  <si>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</si>
  <si>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</si>
  <si>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</si>
  <si>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</si>
  <si>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</si>
  <si>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</si>
  <si>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</si>
  <si>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</si>
  <si>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</si>
  <si>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</si>
  <si>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</si>
  <si>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</si>
  <si>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</si>
  <si>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</si>
  <si>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</si>
  <si>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</si>
  <si>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</si>
  <si>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</si>
  <si>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</si>
  <si>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</si>
  <si>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</si>
  <si>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</si>
  <si>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</si>
  <si>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</si>
  <si>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</si>
  <si>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</si>
  <si>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</si>
  <si>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</si>
  <si>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</si>
  <si>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</si>
  <si>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</si>
  <si>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</si>
  <si>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</si>
  <si>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</si>
  <si>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</si>
  <si>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</si>
  <si>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</si>
  <si>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</si>
  <si>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</si>
  <si>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</si>
  <si>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</si>
  <si>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</si>
  <si>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</si>
  <si>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</si>
  <si>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</si>
  <si>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</si>
  <si>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</si>
  <si>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</si>
  <si>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</si>
  <si>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</si>
  <si>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</si>
  <si>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</si>
  <si>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</si>
  <si>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</si>
  <si>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</si>
  <si>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</si>
  <si>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</si>
  <si>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</si>
  <si>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</si>
  <si>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</si>
  <si>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</si>
  <si>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</si>
  <si>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</si>
  <si>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</si>
  <si>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</si>
  <si>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</si>
  <si>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</si>
  <si>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</si>
  <si>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</si>
  <si>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</si>
  <si>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</si>
  <si>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</si>
  <si>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</si>
  <si>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</si>
  <si>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</si>
  <si>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</si>
  <si>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</si>
  <si>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</si>
  <si>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</si>
  <si>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</si>
  <si>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</si>
  <si>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</si>
  <si>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</si>
  <si>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</si>
  <si>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</si>
  <si>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</si>
  <si>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</si>
  <si>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</si>
  <si>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</si>
  <si>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</si>
  <si>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</si>
  <si>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</si>
  <si>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</si>
  <si>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</si>
  <si>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</si>
  <si>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</si>
  <si>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</si>
  <si>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</si>
  <si>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</si>
  <si>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</si>
  <si>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</si>
  <si>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</si>
  <si>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</si>
  <si>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</si>
  <si>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</si>
  <si>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</si>
  <si>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</si>
  <si>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</si>
  <si>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</si>
  <si>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</si>
  <si>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</si>
  <si>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</si>
  <si>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</si>
  <si>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</si>
  <si>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</si>
  <si>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</si>
  <si>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</si>
  <si>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</si>
  <si>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</si>
  <si>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</si>
  <si>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</si>
  <si>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</si>
  <si>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</si>
  <si>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</si>
  <si>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</si>
  <si>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</si>
  <si>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</si>
  <si>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</si>
  <si>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</si>
  <si>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</si>
  <si>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</si>
  <si>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</si>
  <si>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</si>
  <si>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</si>
  <si>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</si>
  <si>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</si>
  <si>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</si>
  <si>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</si>
  <si>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</si>
  <si>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</si>
  <si>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</si>
  <si>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</si>
  <si>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</si>
  <si>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</si>
  <si>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</si>
  <si>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</si>
  <si>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</si>
  <si>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</si>
  <si>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</si>
  <si>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</si>
  <si>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</si>
  <si>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</si>
  <si>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</si>
  <si>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</si>
  <si>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</si>
  <si>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</si>
  <si>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</si>
  <si>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</si>
  <si>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</si>
  <si>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</si>
  <si>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</si>
  <si>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</si>
  <si>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</si>
  <si>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</si>
  <si>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</si>
  <si>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</si>
  <si>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</si>
  <si>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</si>
  <si>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</si>
  <si>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</si>
  <si>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</si>
  <si>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</si>
  <si>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</si>
  <si>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</si>
  <si>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</si>
  <si>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</si>
  <si>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</si>
  <si>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</si>
  <si>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</si>
  <si>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</si>
  <si>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</si>
  <si>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</si>
  <si>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</si>
  <si>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</si>
  <si>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</si>
  <si>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</si>
  <si>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</si>
  <si>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</si>
  <si>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</si>
  <si>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</si>
  <si>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</si>
  <si>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</si>
  <si>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</si>
  <si>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</si>
  <si>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</si>
  <si>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</si>
  <si>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</si>
  <si>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</si>
  <si>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</si>
  <si>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</si>
  <si>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</si>
  <si>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</si>
  <si>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</si>
  <si>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</si>
  <si>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</si>
  <si>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</si>
  <si>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</si>
  <si>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</si>
  <si>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</si>
  <si>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</si>
  <si>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</si>
  <si>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</si>
  <si>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</si>
  <si>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</si>
  <si>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</si>
  <si>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</si>
  <si>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</si>
  <si>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</si>
  <si>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</si>
  <si>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</si>
  <si>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</si>
  <si>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</si>
  <si>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</si>
  <si>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</si>
  <si>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</si>
  <si>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</si>
  <si>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</si>
  <si>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</si>
  <si>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</si>
  <si>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</si>
  <si>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</si>
  <si>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</si>
  <si>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</si>
  <si>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</si>
  <si>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</si>
  <si>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</si>
  <si>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</si>
  <si>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</si>
  <si>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</si>
  <si>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</si>
  <si>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</si>
  <si>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</si>
  <si>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</si>
  <si>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</si>
  <si>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</si>
  <si>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</si>
  <si>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</si>
  <si>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</si>
  <si>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</si>
  <si>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</si>
  <si>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</si>
  <si>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</si>
  <si>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</si>
  <si>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</si>
  <si>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</si>
  <si>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</si>
  <si>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</si>
  <si>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</si>
  <si>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</si>
  <si>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</si>
  <si>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</si>
  <si>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</si>
  <si>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</si>
  <si>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</si>
  <si>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</si>
  <si>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</si>
  <si>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</si>
  <si>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</si>
  <si>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</si>
  <si>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</si>
  <si>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</si>
  <si>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</si>
  <si>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</si>
  <si>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</si>
  <si>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</si>
  <si>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</si>
  <si>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</si>
  <si>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</si>
  <si>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</si>
  <si>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</si>
  <si>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</si>
  <si>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</si>
  <si>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</si>
  <si>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</si>
  <si>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</si>
  <si>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</si>
  <si>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</si>
  <si>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</si>
  <si>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</si>
  <si>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</si>
  <si>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</si>
  <si>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</si>
  <si>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</si>
  <si>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</si>
  <si>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</si>
  <si>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</si>
  <si>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</si>
  <si>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</si>
  <si>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</si>
  <si>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</si>
  <si>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</si>
  <si>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</si>
  <si>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</si>
  <si>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</si>
  <si>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</si>
  <si>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</si>
  <si>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</si>
  <si>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</si>
  <si>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</si>
  <si>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</si>
  <si>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</si>
  <si>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</si>
  <si>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</si>
  <si>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</si>
  <si>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</si>
  <si>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</si>
  <si>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</si>
  <si>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</si>
  <si>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</si>
  <si>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</si>
  <si>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</si>
  <si>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</si>
  <si>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</si>
  <si>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</si>
  <si>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</si>
  <si>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</si>
  <si>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</si>
  <si>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</si>
  <si>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</si>
  <si>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</si>
  <si>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</si>
  <si>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</si>
  <si>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</si>
  <si>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</si>
  <si>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</si>
  <si>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</si>
  <si>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</si>
  <si>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</si>
  <si>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</si>
  <si>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</si>
  <si>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</si>
  <si>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</si>
  <si>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</si>
  <si>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</si>
  <si>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</si>
  <si>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</si>
  <si>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</si>
  <si>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</si>
  <si>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</si>
  <si>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</si>
  <si>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</si>
  <si>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</si>
  <si>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</si>
  <si>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</si>
  <si>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</si>
  <si>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</si>
  <si>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</si>
  <si>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</si>
  <si>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</si>
  <si>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</si>
  <si>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</si>
  <si>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</si>
  <si>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</si>
  <si>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</si>
  <si>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</si>
  <si>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</si>
  <si>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</si>
  <si>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</si>
  <si>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</si>
  <si>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</si>
  <si>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</si>
  <si>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</si>
  <si>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</si>
  <si>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</si>
  <si>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</si>
  <si>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</si>
  <si>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</si>
  <si>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</si>
  <si>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</si>
  <si>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</si>
  <si>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</si>
  <si>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</si>
  <si>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</si>
  <si>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</si>
  <si>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</si>
  <si>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</si>
  <si>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</si>
  <si>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</si>
  <si>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</si>
  <si>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</si>
  <si>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</si>
  <si>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</si>
  <si>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</si>
  <si>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</si>
  <si>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</si>
  <si>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</si>
  <si>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</si>
  <si>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</si>
  <si>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</si>
  <si>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</si>
  <si>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</si>
  <si>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</si>
  <si>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</si>
  <si>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</si>
  <si>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</si>
  <si>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</si>
  <si>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</si>
  <si>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</si>
  <si>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</si>
  <si>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</si>
  <si>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</si>
  <si>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</si>
  <si>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</si>
  <si>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</si>
  <si>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</si>
  <si>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</si>
  <si>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</si>
  <si>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</si>
  <si>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</si>
  <si>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</si>
  <si>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</si>
  <si>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</si>
  <si>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</si>
  <si>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</si>
  <si>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</si>
  <si>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</si>
  <si>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</si>
  <si>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</si>
  <si>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</si>
  <si>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</si>
  <si>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</si>
  <si>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</si>
  <si>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</si>
  <si>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</si>
  <si>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</si>
  <si>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</si>
  <si>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</si>
  <si>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</si>
  <si>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</si>
  <si>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</si>
  <si>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</si>
  <si>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</si>
  <si>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</si>
  <si>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</si>
  <si>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</si>
  <si>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</si>
  <si>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</si>
  <si>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</si>
  <si>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</si>
  <si>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</si>
  <si>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</si>
  <si>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</si>
  <si>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</si>
  <si>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</si>
  <si>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</si>
  <si>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</si>
  <si>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</si>
  <si>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</si>
  <si>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</si>
  <si>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</si>
  <si>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</si>
  <si>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</si>
  <si>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</si>
  <si>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</si>
  <si>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</si>
  <si>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</si>
  <si>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</si>
  <si>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</si>
  <si>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</si>
  <si>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</si>
  <si>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</si>
  <si>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</si>
  <si>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</si>
  <si>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</si>
  <si>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</si>
  <si>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</si>
  <si>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</si>
  <si>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</si>
  <si>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</si>
  <si>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</si>
  <si>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</si>
  <si>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</si>
  <si>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</si>
  <si>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</si>
  <si>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</si>
  <si>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</si>
  <si>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</si>
  <si>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</si>
  <si>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</si>
  <si>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</si>
  <si>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</si>
  <si>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</si>
  <si>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</si>
  <si>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</si>
  <si>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</si>
  <si>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</si>
  <si>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</si>
  <si>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</si>
  <si>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</si>
  <si>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</si>
  <si>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</si>
  <si>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</si>
  <si>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</si>
  <si>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</si>
  <si>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</si>
  <si>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</si>
  <si>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</si>
  <si>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</si>
  <si>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</si>
  <si>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</si>
  <si>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</si>
  <si>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</si>
  <si>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</si>
  <si>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</si>
  <si>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</si>
  <si>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</si>
  <si>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</si>
  <si>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</si>
  <si>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</si>
  <si>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</si>
  <si>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</si>
  <si>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</si>
  <si>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</si>
  <si>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</si>
  <si>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</si>
  <si>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</si>
  <si>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</si>
  <si>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</si>
  <si>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</si>
  <si>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</si>
  <si>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</si>
  <si>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</si>
  <si>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</si>
  <si>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</si>
  <si>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</si>
  <si>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</si>
  <si>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</si>
  <si>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</si>
  <si>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</si>
  <si>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</si>
  <si>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</si>
  <si>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</si>
  <si>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</si>
  <si>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</si>
  <si>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</si>
  <si>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</si>
  <si>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</si>
  <si>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</si>
  <si>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</si>
  <si>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</si>
  <si>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</si>
  <si>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</si>
  <si>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</si>
  <si>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</si>
  <si>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</si>
  <si>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</si>
  <si>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</si>
  <si>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</si>
  <si>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</si>
  <si>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</si>
  <si>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</si>
  <si>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</si>
  <si>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</si>
  <si>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</si>
  <si>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</si>
  <si>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</si>
  <si>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</si>
  <si>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</si>
  <si>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</si>
  <si>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</si>
  <si>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</si>
  <si>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</si>
  <si>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</si>
  <si>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</si>
  <si>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</si>
  <si>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</si>
  <si>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</si>
  <si>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</si>
  <si>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</si>
  <si>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</si>
  <si>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</si>
  <si>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</si>
  <si>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</si>
  <si>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</si>
  <si>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</si>
  <si>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</si>
  <si>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</si>
  <si>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</si>
  <si>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</si>
  <si>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</si>
  <si>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</si>
  <si>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</si>
  <si>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</si>
  <si>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</si>
  <si>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</si>
  <si>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</si>
  <si>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</si>
  <si>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</si>
  <si>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</si>
  <si>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</si>
  <si>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</si>
  <si>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</si>
  <si>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</si>
  <si>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</si>
  <si>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</si>
  <si>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</si>
  <si>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</si>
  <si>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</si>
  <si>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</si>
  <si>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</si>
  <si>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</si>
  <si>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</si>
  <si>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</si>
  <si>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</si>
  <si>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</si>
  <si>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</si>
  <si>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</si>
  <si>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</si>
  <si>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</si>
  <si>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</si>
  <si>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</si>
  <si>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</si>
  <si>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</si>
  <si>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</si>
  <si>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</si>
  <si>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</si>
  <si>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</si>
  <si>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</si>
  <si>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</si>
  <si>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</si>
  <si>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</si>
  <si>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</si>
  <si>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</si>
  <si>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</si>
  <si>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</si>
  <si>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</si>
  <si>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</si>
  <si>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</si>
  <si>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</si>
  <si>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</si>
  <si>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</si>
  <si>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</si>
  <si>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</si>
  <si>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</si>
  <si>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</si>
  <si>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</si>
  <si>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</si>
  <si>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</si>
  <si>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</si>
  <si>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</si>
  <si>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</si>
  <si>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</si>
  <si>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</si>
  <si>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</si>
  <si>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</si>
  <si>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</si>
  <si>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</si>
  <si>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</si>
  <si>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</si>
  <si>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</si>
  <si>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</si>
  <si>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</si>
  <si>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</si>
  <si>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</si>
  <si>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</si>
  <si>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</si>
  <si>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</si>
  <si>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</si>
  <si>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</si>
  <si>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</si>
  <si>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</si>
  <si>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</si>
  <si>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</si>
  <si>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</si>
  <si>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</si>
  <si>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</si>
  <si>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</si>
  <si>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</si>
  <si>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</si>
  <si>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</si>
  <si>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</si>
  <si>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</si>
  <si>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</si>
  <si>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</si>
  <si>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</si>
  <si>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</si>
  <si>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</si>
  <si>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</si>
  <si>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</si>
  <si>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</si>
  <si>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</si>
  <si>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</si>
  <si>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</si>
  <si>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</si>
  <si>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</si>
  <si>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</si>
  <si>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</si>
  <si>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</si>
  <si>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</si>
  <si>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</si>
  <si>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</si>
  <si>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</si>
  <si>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</si>
  <si>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</si>
  <si>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</si>
  <si>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</si>
  <si>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</si>
  <si>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</si>
  <si>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</si>
  <si>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</si>
  <si>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</si>
  <si>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</si>
  <si>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</si>
  <si>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</si>
  <si>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</si>
  <si>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</si>
  <si>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</si>
  <si>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</si>
  <si>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</si>
  <si>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</si>
  <si>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</si>
  <si>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</si>
  <si>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</si>
  <si>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</si>
  <si>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</si>
  <si>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</si>
  <si>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</si>
  <si>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</si>
  <si>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</si>
  <si>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</si>
  <si>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</si>
  <si>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</si>
  <si>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</si>
  <si>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</si>
  <si>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</si>
  <si>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</si>
  <si>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</si>
  <si>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</si>
  <si>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</si>
  <si>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</si>
  <si>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</si>
  <si>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</si>
  <si>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</si>
  <si>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</si>
  <si>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</si>
  <si>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</si>
  <si>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</si>
  <si>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</si>
  <si>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</si>
  <si>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</si>
  <si>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</si>
  <si>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</si>
  <si>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</si>
  <si>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</si>
  <si>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</si>
  <si>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</si>
  <si>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</si>
  <si>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</si>
  <si>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</si>
  <si>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</si>
  <si>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</si>
  <si>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</si>
  <si>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</si>
  <si>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</si>
  <si>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</si>
  <si>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</si>
  <si>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</si>
  <si>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</si>
  <si>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</si>
  <si>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</si>
  <si>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</si>
  <si>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</si>
  <si>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</si>
  <si>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</si>
  <si>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</si>
  <si>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</si>
  <si>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</si>
  <si>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</si>
  <si>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</si>
  <si>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</si>
  <si>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</si>
  <si>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</si>
  <si>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</si>
  <si>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</si>
  <si>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</si>
  <si>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</si>
  <si>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</si>
  <si>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</si>
  <si>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</si>
  <si>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</si>
  <si>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</si>
  <si>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</si>
  <si>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</si>
  <si>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</si>
  <si>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</si>
  <si>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</si>
  <si>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</si>
  <si>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</si>
  <si>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</si>
  <si>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</si>
  <si>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</si>
  <si>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</si>
  <si>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</si>
  <si>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</si>
  <si>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</si>
  <si>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</si>
  <si>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</si>
  <si>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</si>
  <si>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</si>
  <si>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</si>
  <si>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</si>
  <si>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</si>
  <si>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</si>
  <si>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</si>
  <si>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</si>
  <si>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</si>
  <si>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</si>
  <si>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</si>
  <si>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</si>
  <si>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</si>
  <si>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</si>
  <si>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</si>
  <si>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</si>
  <si>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</si>
  <si>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</si>
  <si>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</si>
  <si>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</si>
  <si>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</si>
  <si>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</si>
  <si>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</si>
  <si>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</si>
  <si>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</si>
  <si>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</si>
  <si>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</si>
  <si>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</si>
  <si>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</si>
  <si>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</si>
  <si>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</si>
  <si>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</si>
  <si>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</si>
  <si>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</si>
  <si>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</si>
  <si>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</si>
  <si>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</si>
  <si>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</si>
  <si>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</si>
  <si>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</si>
  <si>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</si>
  <si>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</si>
  <si>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</si>
  <si>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</si>
  <si>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</si>
  <si>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</si>
  <si>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</si>
  <si>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</si>
  <si>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</si>
  <si>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</si>
  <si>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</si>
  <si>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</si>
  <si>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</si>
  <si>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</si>
  <si>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</si>
  <si>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</si>
  <si>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</si>
  <si>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</si>
  <si>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</si>
  <si>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</si>
  <si>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</si>
  <si>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</si>
  <si>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</si>
  <si>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</si>
  <si>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</si>
  <si>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</si>
  <si>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</si>
  <si>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</si>
  <si>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</si>
  <si>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</si>
  <si>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</si>
  <si>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</si>
  <si>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</si>
  <si>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</si>
  <si>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</si>
  <si>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</si>
  <si>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</si>
  <si>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</si>
  <si>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</si>
  <si>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</si>
  <si>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</si>
  <si>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</si>
  <si>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</si>
  <si>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</si>
  <si>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</si>
  <si>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</si>
  <si>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</si>
  <si>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</si>
  <si>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</si>
  <si>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</si>
  <si>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</si>
  <si>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</si>
  <si>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</si>
  <si>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</si>
  <si>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</si>
  <si>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</si>
  <si>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</si>
  <si>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</si>
  <si>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</si>
  <si>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</si>
  <si>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</si>
  <si>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</si>
  <si>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</si>
  <si>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</si>
  <si>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</si>
  <si>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</si>
  <si>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</si>
  <si>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</si>
  <si>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</si>
  <si>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</si>
  <si>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</si>
  <si>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</si>
  <si>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</si>
  <si>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</si>
  <si>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</si>
  <si>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</si>
  <si>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</si>
  <si>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</si>
  <si>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</si>
  <si>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</si>
  <si>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</si>
  <si>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</si>
  <si>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</si>
  <si>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</si>
  <si>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</si>
  <si>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</si>
  <si>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</si>
  <si>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</si>
  <si>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</si>
  <si>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</si>
  <si>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</si>
  <si>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</si>
  <si>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</si>
  <si>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</si>
  <si>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</si>
  <si>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</si>
  <si>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</si>
  <si>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</si>
  <si>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</si>
  <si>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</si>
  <si>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</si>
  <si>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</si>
  <si>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</si>
  <si>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</si>
  <si>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</si>
  <si>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</si>
  <si>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</si>
  <si>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</si>
  <si>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</si>
  <si>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</si>
  <si>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</si>
  <si>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</si>
  <si>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</si>
  <si>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</si>
  <si>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</si>
  <si>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</si>
  <si>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</si>
  <si>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</si>
  <si>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</si>
  <si>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</si>
  <si>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</si>
  <si>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</si>
  <si>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</si>
  <si>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</si>
  <si>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</si>
  <si>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</si>
  <si>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</si>
  <si>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</si>
  <si>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</si>
  <si>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</si>
  <si>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</si>
  <si>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</si>
  <si>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</si>
  <si>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</si>
  <si>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</si>
  <si>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</si>
  <si>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</si>
  <si>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</si>
  <si>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</si>
  <si>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</si>
  <si>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</si>
  <si>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</si>
  <si>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</si>
  <si>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</si>
  <si>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</si>
  <si>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</si>
  <si>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</si>
  <si>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</si>
  <si>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</si>
  <si>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</si>
  <si>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</si>
  <si>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</si>
  <si>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</si>
  <si>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</si>
  <si>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</si>
  <si>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</si>
  <si>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</si>
  <si>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</si>
  <si>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</si>
  <si>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</si>
  <si>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</si>
  <si>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</si>
  <si>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</si>
  <si>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</si>
  <si>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</si>
  <si>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</si>
  <si>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</si>
  <si>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</si>
  <si>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</si>
  <si>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</si>
  <si>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</si>
  <si>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</si>
  <si>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</si>
  <si>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</si>
  <si>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</si>
  <si>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</si>
  <si>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</si>
  <si>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</si>
  <si>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</si>
  <si>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</si>
  <si>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</si>
  <si>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</si>
  <si>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</si>
  <si>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</si>
  <si>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</si>
  <si>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</si>
  <si>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</si>
  <si>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</si>
  <si>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</si>
  <si>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</si>
  <si>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</si>
  <si>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</si>
  <si>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</si>
  <si>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</si>
  <si>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</si>
  <si>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</si>
  <si>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</si>
  <si>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</si>
  <si>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</si>
  <si>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</si>
  <si>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</si>
  <si>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</si>
  <si>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</si>
  <si>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</si>
  <si>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</si>
  <si>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</si>
  <si>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</si>
  <si>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</si>
  <si>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</si>
  <si>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</si>
  <si>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</si>
  <si>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</si>
  <si>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</si>
  <si>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</si>
  <si>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</si>
  <si>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</si>
  <si>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</si>
  <si>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</si>
  <si>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</si>
  <si>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</si>
  <si>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</si>
  <si>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</si>
  <si>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</si>
  <si>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</si>
  <si>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</si>
  <si>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</si>
  <si>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</si>
  <si>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</si>
  <si>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</si>
  <si>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</si>
  <si>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</si>
  <si>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</si>
  <si>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</si>
  <si>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</si>
  <si>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</si>
  <si>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</si>
  <si>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</si>
  <si>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</si>
  <si>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</si>
  <si>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</si>
  <si>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</si>
  <si>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</si>
  <si>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</si>
  <si>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</si>
  <si>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</si>
  <si>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</si>
  <si>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</si>
  <si>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</si>
  <si>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</si>
  <si>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</si>
  <si>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</si>
  <si>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</si>
  <si>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</si>
  <si>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</si>
  <si>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</si>
  <si>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</si>
  <si>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</si>
  <si>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</si>
  <si>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</si>
  <si>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</si>
  <si>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</si>
  <si>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</si>
  <si>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</si>
  <si>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</si>
  <si>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</si>
  <si>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</si>
  <si>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</si>
  <si>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</si>
  <si>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</si>
  <si>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</si>
  <si>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</si>
  <si>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</si>
  <si>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</si>
  <si>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</si>
  <si>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</si>
  <si>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</si>
  <si>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</si>
  <si>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</si>
  <si>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</si>
  <si>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</si>
  <si>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</si>
  <si>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</si>
  <si>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</si>
  <si>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</si>
  <si>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</si>
  <si>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</si>
  <si>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</si>
  <si>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</si>
  <si>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</si>
  <si>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</si>
  <si>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</si>
  <si>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</si>
  <si>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</si>
  <si>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</si>
  <si>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</si>
  <si>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</si>
  <si>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</si>
  <si>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</si>
  <si>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</si>
  <si>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</si>
  <si>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</si>
  <si>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</si>
  <si>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</si>
  <si>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</si>
  <si>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</si>
  <si>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</si>
  <si>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</si>
  <si>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</si>
  <si>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</si>
  <si>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</si>
  <si>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</si>
  <si>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</si>
  <si>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</si>
  <si>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</si>
  <si>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</si>
  <si>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</si>
  <si>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</si>
  <si>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</si>
  <si>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</si>
  <si>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</si>
  <si>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</si>
  <si>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</si>
  <si>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</si>
  <si>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</si>
  <si>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</si>
  <si>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</si>
  <si>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</si>
  <si>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</si>
  <si>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</si>
  <si>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</si>
  <si>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</si>
  <si>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</si>
  <si>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</si>
  <si>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</si>
  <si>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</si>
  <si>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</si>
  <si>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</si>
  <si>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</si>
  <si>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</si>
  <si>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</si>
  <si>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</si>
  <si>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</si>
  <si>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</si>
  <si>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</si>
  <si>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</si>
  <si>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</si>
  <si>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</si>
  <si>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</si>
  <si>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</si>
  <si>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</si>
  <si>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</si>
  <si>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</si>
  <si>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</si>
  <si>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</si>
  <si>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</si>
  <si>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</si>
  <si>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</si>
  <si>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</si>
  <si>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</si>
  <si>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</si>
  <si>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</si>
  <si>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</si>
  <si>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</si>
  <si>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</si>
  <si>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</si>
  <si>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</si>
  <si>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</si>
  <si>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</si>
  <si>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</si>
  <si>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</si>
  <si>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</si>
  <si>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</si>
  <si>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</si>
  <si>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</si>
  <si>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</si>
  <si>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</si>
  <si>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</si>
  <si>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</si>
  <si>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</si>
  <si>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</si>
  <si>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</si>
  <si>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</si>
  <si>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</si>
  <si>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</si>
  <si>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</si>
  <si>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</si>
  <si>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</si>
  <si>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</si>
  <si>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</si>
  <si>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</si>
  <si>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</si>
  <si>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</si>
  <si>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</si>
  <si>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</si>
  <si>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</si>
  <si>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</si>
  <si>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</si>
  <si>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</si>
  <si>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</si>
  <si>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</si>
  <si>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</si>
  <si>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</si>
  <si>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</si>
  <si>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</si>
  <si>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</si>
  <si>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</si>
  <si>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</si>
  <si>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</si>
  <si>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</si>
  <si>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</si>
  <si>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</si>
  <si>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</si>
  <si>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</si>
  <si>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</si>
  <si>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</si>
  <si>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</si>
  <si>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</si>
  <si>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</si>
  <si>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</si>
  <si>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</si>
  <si>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</si>
  <si>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</si>
  <si>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</si>
  <si>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</si>
  <si>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</si>
  <si>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</si>
  <si>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</si>
  <si>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</si>
  <si>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</si>
  <si>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</si>
  <si>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</si>
  <si>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</si>
  <si>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</si>
  <si>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</si>
  <si>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</si>
  <si>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</si>
  <si>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</si>
  <si>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</si>
  <si>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</si>
  <si>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</si>
  <si>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</si>
  <si>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</si>
  <si>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</si>
  <si>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</si>
  <si>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</si>
  <si>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</si>
  <si>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</si>
  <si>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</si>
  <si>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</si>
  <si>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</si>
  <si>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</si>
  <si>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</si>
  <si>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</si>
  <si>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</si>
  <si>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</si>
  <si>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</si>
  <si>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</si>
  <si>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</si>
  <si>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</si>
  <si>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</si>
  <si>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</si>
  <si>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</si>
  <si>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</si>
  <si>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</si>
  <si>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</si>
  <si>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</si>
  <si>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</si>
  <si>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</si>
  <si>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</si>
  <si>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</si>
  <si>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</si>
  <si>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</si>
  <si>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</si>
  <si>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</si>
  <si>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</si>
  <si>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</si>
  <si>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</si>
  <si>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</si>
  <si>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</si>
  <si>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</si>
  <si>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</si>
  <si>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</si>
  <si>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</si>
  <si>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</si>
  <si>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</si>
  <si>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</si>
  <si>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</si>
  <si>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</si>
  <si>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</si>
  <si>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</si>
  <si>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</si>
  <si>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</si>
  <si>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</si>
  <si>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</si>
  <si>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</si>
  <si>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</si>
  <si>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</si>
  <si>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</si>
  <si>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</si>
  <si>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</si>
  <si>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</si>
  <si>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</si>
  <si>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</si>
  <si>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</si>
  <si>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</si>
  <si>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</si>
  <si>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</si>
  <si>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</si>
  <si>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</si>
  <si>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</si>
  <si>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</si>
  <si>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</si>
  <si>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</si>
  <si>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</si>
  <si>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</si>
  <si>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</si>
  <si>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</si>
  <si>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</si>
  <si>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</si>
  <si>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</si>
  <si>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</si>
  <si>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</si>
  <si>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</si>
  <si>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</si>
  <si>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</si>
  <si>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</si>
  <si>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</si>
  <si>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</si>
  <si>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</si>
  <si>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</si>
  <si>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</si>
  <si>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</si>
  <si>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</si>
  <si>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</si>
  <si>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</si>
  <si>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</si>
  <si>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</si>
  <si>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</si>
  <si>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</si>
  <si>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</si>
  <si>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</si>
  <si>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</si>
  <si>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</si>
  <si>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</si>
  <si>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</si>
  <si>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</si>
  <si>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</si>
  <si>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</si>
  <si>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</si>
  <si>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</si>
  <si>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</si>
  <si>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</si>
  <si>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</si>
  <si>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</si>
  <si>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</si>
  <si>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</si>
  <si>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</si>
  <si>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</si>
  <si>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</si>
  <si>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</si>
  <si>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</si>
  <si>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</si>
  <si>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</si>
  <si>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</si>
  <si>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</si>
  <si>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</si>
  <si>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</si>
  <si>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</si>
  <si>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</si>
  <si>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</si>
  <si>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</si>
  <si>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</si>
  <si>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</si>
  <si>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</si>
  <si>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</si>
  <si>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</si>
  <si>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</si>
  <si>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</si>
  <si>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</si>
  <si>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</si>
  <si>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</si>
  <si>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</si>
  <si>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</si>
  <si>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</si>
  <si>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</si>
  <si>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</si>
  <si>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</si>
  <si>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</si>
  <si>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</si>
  <si>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</si>
  <si>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</si>
  <si>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</si>
  <si>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</si>
  <si>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</si>
  <si>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</si>
  <si>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</si>
  <si>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</si>
  <si>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</si>
  <si>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</si>
  <si>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</si>
  <si>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</si>
  <si>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</si>
  <si>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</si>
  <si>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</si>
  <si>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</si>
  <si>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</si>
  <si>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</si>
  <si>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</si>
  <si>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</si>
  <si>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</si>
  <si>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</si>
  <si>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</si>
  <si>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</si>
  <si>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</si>
  <si>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</si>
  <si>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</si>
  <si>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</si>
  <si>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</si>
  <si>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</si>
  <si>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</si>
  <si>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</si>
  <si>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</si>
  <si>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</si>
  <si>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</si>
  <si>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</si>
  <si>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</si>
  <si>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</si>
  <si>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</si>
  <si>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</si>
  <si>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</si>
  <si>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</si>
  <si>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</si>
  <si>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</si>
  <si>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</si>
  <si>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</si>
  <si>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</si>
  <si>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</si>
  <si>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</si>
  <si>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</si>
  <si>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</si>
  <si>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</si>
  <si>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</si>
  <si>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</si>
  <si>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</si>
  <si>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</si>
  <si>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</si>
  <si>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</si>
  <si>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</si>
  <si>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</si>
  <si>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</si>
  <si>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</si>
  <si>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</si>
  <si>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</si>
  <si>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</si>
  <si>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</si>
  <si>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</si>
  <si>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</si>
  <si>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</si>
  <si>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</si>
  <si>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</si>
  <si>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</si>
  <si>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</si>
  <si>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</si>
  <si>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</si>
  <si>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</si>
  <si>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</si>
  <si>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</si>
  <si>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</si>
  <si>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</si>
  <si>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</si>
  <si>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</si>
  <si>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</si>
  <si>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</si>
  <si>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</si>
  <si>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</si>
  <si>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</si>
  <si>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</si>
  <si>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</si>
  <si>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</si>
  <si>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</si>
  <si>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</si>
  <si>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</si>
  <si>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</si>
  <si>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</si>
  <si>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</si>
  <si>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</si>
  <si>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</si>
  <si>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</si>
  <si>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</si>
  <si>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</si>
  <si>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</si>
  <si>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</si>
  <si>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</si>
  <si>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</si>
  <si>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</si>
  <si>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</si>
  <si>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</si>
  <si>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</si>
  <si>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</si>
  <si>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</si>
  <si>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</si>
  <si>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</si>
  <si>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</si>
  <si>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</si>
  <si>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</si>
  <si>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</si>
  <si>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</si>
  <si>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</si>
  <si>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</si>
  <si>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</si>
  <si>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</si>
  <si>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</si>
  <si>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</si>
  <si>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</si>
  <si>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</si>
  <si>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</si>
  <si>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</si>
  <si>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</si>
  <si>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</si>
  <si>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</si>
  <si>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</si>
  <si>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</si>
  <si>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</si>
  <si>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</si>
  <si>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</si>
  <si>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</si>
  <si>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</si>
  <si>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</si>
  <si>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</si>
  <si>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</si>
  <si>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</si>
  <si>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</si>
  <si>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</si>
  <si>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</si>
  <si>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</si>
  <si>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</si>
  <si>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</si>
  <si>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</si>
  <si>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</si>
  <si>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</si>
  <si>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</si>
  <si>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</si>
  <si>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</si>
  <si>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</si>
  <si>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</si>
  <si>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</si>
  <si>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</si>
  <si>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</si>
  <si>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</si>
  <si>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</si>
  <si>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</si>
  <si>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</si>
  <si>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</si>
  <si>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</si>
  <si>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</si>
  <si>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</si>
  <si>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</si>
  <si>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</si>
  <si>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</si>
  <si>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</si>
  <si>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</si>
  <si>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</si>
  <si>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</si>
  <si>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</si>
  <si>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</si>
  <si>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</si>
  <si>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</si>
  <si>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</si>
  <si>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</si>
  <si>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</si>
  <si>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</si>
  <si>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</si>
  <si>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</si>
  <si>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</si>
  <si>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</si>
  <si>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</si>
  <si>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</si>
  <si>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</si>
  <si>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</si>
  <si>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</si>
  <si>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</si>
  <si>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</si>
  <si>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</si>
  <si>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</si>
  <si>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</si>
  <si>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</si>
  <si>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</si>
  <si>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</si>
  <si>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</si>
  <si>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</si>
  <si>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</si>
  <si>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</si>
  <si>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</si>
  <si>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</si>
  <si>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</si>
  <si>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</si>
  <si>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</si>
  <si>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</si>
  <si>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</si>
  <si>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</si>
  <si>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</si>
  <si>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</si>
  <si>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</si>
  <si>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</si>
  <si>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</si>
  <si>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</si>
  <si>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</si>
  <si>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</si>
  <si>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</si>
  <si>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</si>
  <si>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</si>
  <si>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</si>
  <si>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</si>
  <si>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</si>
  <si>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</si>
  <si>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</si>
  <si>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</si>
  <si>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</si>
  <si>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</si>
  <si>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</si>
  <si>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</si>
  <si>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</si>
  <si>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</si>
  <si>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</si>
  <si>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</si>
  <si>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</si>
  <si>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</si>
  <si>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</si>
  <si>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</si>
  <si>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</si>
  <si>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</si>
  <si>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</si>
  <si>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</si>
  <si>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</si>
  <si>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</si>
  <si>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</si>
  <si>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</si>
  <si>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</si>
  <si>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</si>
  <si>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</si>
  <si>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</si>
  <si>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</si>
  <si>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</si>
  <si>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</si>
  <si>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</si>
  <si>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</si>
  <si>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</si>
  <si>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</si>
  <si>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</si>
  <si>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</si>
  <si>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</si>
  <si>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</si>
  <si>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</si>
  <si>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</si>
  <si>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</si>
  <si>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</si>
  <si>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</si>
  <si>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</si>
  <si>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</si>
  <si>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</si>
  <si>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</si>
  <si>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</si>
  <si>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</si>
  <si>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</si>
  <si>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</si>
  <si>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</si>
  <si>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</si>
  <si>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</si>
  <si>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</si>
  <si>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</si>
  <si>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</si>
  <si>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</si>
  <si>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</si>
  <si>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</si>
  <si>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</si>
  <si>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</si>
  <si>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</si>
  <si>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</si>
  <si>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</si>
  <si>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</si>
  <si>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</si>
  <si>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</si>
  <si>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</si>
  <si>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</si>
  <si>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</si>
  <si>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</si>
  <si>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</si>
  <si>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</si>
  <si>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</si>
  <si>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</si>
  <si>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</si>
  <si>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</si>
  <si>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</si>
  <si>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</si>
  <si>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</si>
  <si>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</si>
  <si>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</si>
  <si>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</si>
  <si>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</si>
  <si>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</si>
  <si>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</si>
  <si>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</si>
  <si>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</si>
  <si>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</si>
  <si>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</si>
  <si>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</si>
  <si>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</si>
  <si>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</si>
  <si>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</si>
  <si>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</si>
  <si>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</si>
  <si>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</si>
  <si>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</si>
  <si>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</si>
  <si>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</si>
  <si>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</si>
  <si>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</si>
  <si>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</si>
  <si>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</si>
  <si>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</si>
  <si>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</si>
  <si>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</si>
  <si>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</si>
  <si>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</si>
  <si>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</si>
  <si>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</si>
  <si>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</si>
  <si>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</si>
  <si>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</si>
  <si>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</si>
  <si>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</si>
  <si>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</si>
  <si>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</si>
  <si>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</si>
  <si>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</si>
  <si>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</si>
  <si>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</si>
  <si>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</si>
  <si>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</si>
  <si>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</si>
  <si>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</si>
  <si>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</si>
  <si>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</si>
  <si>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</si>
  <si>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</si>
  <si>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</si>
  <si>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</si>
  <si>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</si>
  <si>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</si>
  <si>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</si>
  <si>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</si>
  <si>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</si>
  <si>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</si>
  <si>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</si>
  <si>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</si>
  <si>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</si>
  <si>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</si>
  <si>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</si>
  <si>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</si>
  <si>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</si>
  <si>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</si>
  <si>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</si>
  <si>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</si>
  <si>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</si>
  <si>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</si>
  <si>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</si>
  <si>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</si>
  <si>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</si>
  <si>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</si>
  <si>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</si>
  <si>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</si>
  <si>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</si>
  <si>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</si>
  <si>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</si>
  <si>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</si>
  <si>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</si>
  <si>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</si>
  <si>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</si>
  <si>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</si>
  <si>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</si>
  <si>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</si>
  <si>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</si>
  <si>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</si>
  <si>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</si>
  <si>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</si>
  <si>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</si>
  <si>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</si>
  <si>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</si>
  <si>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</si>
  <si>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</si>
  <si>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</si>
  <si>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</si>
  <si>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</si>
  <si>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</si>
  <si>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</si>
  <si>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</si>
  <si>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</si>
  <si>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</si>
  <si>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</si>
  <si>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</si>
  <si>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</si>
  <si>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</si>
  <si>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</si>
  <si>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</si>
  <si>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</si>
  <si>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</si>
  <si>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</si>
  <si>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</si>
  <si>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</si>
  <si>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</si>
  <si>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</si>
  <si>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</si>
  <si>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</si>
  <si>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</si>
  <si>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</si>
  <si>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</si>
  <si>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</si>
  <si>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</si>
  <si>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</si>
  <si>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</si>
  <si>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</si>
  <si>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</si>
  <si>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</si>
  <si>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</si>
  <si>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</si>
  <si>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</si>
  <si>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</si>
  <si>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</si>
  <si>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</si>
  <si>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</si>
  <si>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</si>
  <si>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</si>
  <si>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</si>
  <si>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</si>
  <si>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</si>
  <si>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</si>
  <si>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</si>
  <si>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</si>
  <si>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</si>
  <si>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</si>
  <si>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</si>
  <si>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</si>
  <si>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</si>
  <si>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</si>
  <si>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</si>
  <si>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</si>
  <si>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</si>
  <si>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</si>
  <si>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</si>
  <si>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</si>
  <si>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</si>
  <si>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</si>
  <si>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</si>
  <si>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</si>
  <si>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</si>
  <si>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</si>
  <si>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</si>
  <si>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</si>
  <si>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</si>
  <si>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</si>
  <si>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</si>
  <si>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</si>
  <si>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</si>
  <si>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</si>
  <si>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</si>
  <si>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</si>
  <si>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</si>
  <si>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</si>
  <si>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</si>
  <si>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</si>
  <si>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</si>
  <si>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</si>
  <si>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</si>
  <si>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</si>
  <si>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</si>
  <si>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</si>
  <si>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</si>
  <si>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</si>
  <si>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</si>
  <si>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</si>
  <si>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</si>
  <si>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</si>
  <si>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</si>
  <si>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</si>
  <si>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</si>
  <si>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</si>
  <si>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</si>
  <si>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</si>
  <si>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</si>
  <si>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</si>
  <si>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</si>
  <si>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</si>
  <si>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</si>
  <si>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</si>
  <si>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</si>
  <si>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</si>
  <si>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</si>
  <si>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</si>
  <si>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</si>
  <si>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</si>
  <si>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</si>
  <si>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</si>
  <si>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</si>
  <si>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</si>
  <si>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</si>
  <si>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</si>
  <si>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</si>
  <si>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</si>
  <si>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</si>
  <si>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</si>
  <si>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</si>
  <si>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</si>
  <si>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</si>
  <si>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</si>
  <si>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</si>
  <si>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</si>
  <si>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</si>
  <si>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</si>
  <si>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</si>
  <si>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</si>
  <si>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</si>
  <si>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</si>
  <si>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</si>
  <si>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</si>
  <si>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</si>
  <si>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</si>
  <si>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</si>
  <si>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</si>
  <si>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</si>
  <si>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</si>
  <si>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</si>
  <si>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</si>
  <si>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</si>
  <si>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</si>
  <si>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</si>
  <si>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</si>
  <si>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</si>
  <si>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</si>
  <si>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</si>
  <si>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</si>
  <si>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</si>
  <si>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</si>
  <si>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</si>
  <si>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</si>
  <si>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</si>
  <si>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</si>
  <si>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</si>
  <si>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</si>
  <si>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</si>
  <si>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</si>
  <si>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</si>
  <si>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</si>
  <si>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</si>
  <si>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</si>
  <si>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</si>
  <si>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</si>
  <si>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</si>
  <si>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</si>
  <si>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</si>
  <si>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</si>
  <si>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</si>
  <si>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</si>
  <si>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</si>
  <si>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</si>
  <si>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</si>
  <si>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</si>
  <si>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</si>
  <si>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</si>
  <si>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</si>
  <si>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</si>
  <si>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</si>
  <si>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</si>
  <si>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</si>
  <si>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</si>
  <si>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</si>
  <si>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</si>
  <si>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</si>
  <si>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</si>
  <si>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</si>
  <si>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</si>
  <si>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</si>
  <si>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</si>
  <si>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</si>
  <si>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</si>
  <si>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</si>
  <si>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</si>
  <si>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</si>
  <si>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</si>
  <si>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</si>
  <si>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</si>
  <si>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</si>
  <si>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</si>
  <si>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</si>
  <si>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</si>
  <si>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</si>
  <si>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</si>
  <si>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</si>
  <si>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</si>
  <si>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</si>
  <si>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</si>
  <si>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</si>
  <si>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</si>
  <si>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</si>
  <si>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</si>
  <si>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</si>
  <si>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</si>
  <si>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</si>
  <si>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</si>
  <si>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</si>
  <si>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</si>
  <si>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</si>
  <si>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</si>
  <si>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</si>
  <si>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</si>
  <si>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</si>
  <si>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</si>
  <si>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</si>
  <si>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</si>
  <si>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</si>
  <si>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</si>
  <si>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</si>
  <si>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</si>
  <si>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</si>
  <si>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</si>
  <si>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</si>
  <si>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</si>
  <si>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</si>
  <si>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</si>
  <si>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</si>
  <si>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</si>
  <si>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</si>
  <si>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</si>
  <si>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</si>
  <si>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</si>
  <si>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</si>
  <si>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</si>
  <si>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</si>
  <si>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</si>
  <si>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</si>
  <si>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</si>
  <si>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</si>
  <si>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</si>
  <si>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</si>
  <si>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</si>
  <si>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</si>
  <si>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</si>
  <si>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</si>
  <si>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</si>
  <si>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</si>
  <si>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</si>
  <si>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</si>
  <si>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</si>
  <si>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</si>
  <si>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</si>
  <si>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</si>
  <si>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</si>
  <si>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</si>
  <si>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</si>
  <si>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</si>
  <si>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</si>
  <si>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</si>
  <si>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</si>
  <si>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</si>
  <si>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</si>
  <si>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</si>
  <si>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</si>
  <si>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</si>
  <si>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</si>
  <si>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</si>
  <si>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</si>
  <si>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</si>
  <si>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</si>
  <si>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</si>
  <si>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</si>
  <si>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</si>
  <si>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</si>
  <si>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</si>
  <si>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</si>
  <si>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</si>
  <si>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</si>
  <si>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</si>
  <si>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</si>
  <si>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</si>
  <si>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</si>
  <si>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</si>
  <si>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</si>
  <si>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</si>
  <si>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</si>
  <si>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</si>
  <si>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</si>
  <si>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</si>
  <si>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</si>
  <si>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</si>
  <si>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</si>
  <si>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</si>
  <si>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</si>
  <si>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</si>
  <si>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</si>
  <si>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</si>
  <si>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</si>
  <si>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</si>
  <si>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</si>
  <si>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</si>
  <si>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</si>
  <si>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</si>
  <si>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</si>
  <si>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</si>
  <si>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</si>
  <si>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</si>
  <si>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</si>
  <si>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</si>
  <si>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</si>
  <si>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</si>
  <si>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</si>
  <si>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</si>
  <si>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</si>
  <si>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</si>
  <si>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</si>
  <si>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</si>
  <si>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</si>
  <si>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</si>
  <si>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</si>
  <si>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</si>
  <si>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</si>
  <si>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</si>
  <si>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</si>
  <si>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</si>
  <si>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</si>
  <si>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</si>
  <si>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</si>
  <si>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</si>
  <si>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</si>
  <si>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</si>
  <si>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</si>
  <si>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</si>
  <si>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</si>
  <si>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</si>
  <si>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</si>
  <si>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</si>
  <si>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</si>
  <si>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</si>
  <si>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</si>
  <si>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</si>
  <si>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</si>
  <si>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</si>
  <si>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</si>
  <si>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</si>
  <si>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</si>
  <si>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</si>
  <si>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</si>
  <si>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</si>
  <si>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</si>
  <si>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</si>
  <si>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</si>
  <si>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</si>
  <si>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</si>
  <si>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</si>
  <si>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</si>
  <si>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</si>
  <si>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</si>
  <si>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</si>
  <si>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</si>
  <si>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</si>
  <si>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</si>
  <si>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</si>
  <si>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</si>
  <si>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</si>
  <si>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</si>
  <si>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</si>
  <si>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</si>
  <si>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</si>
  <si>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</si>
  <si>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</si>
  <si>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</si>
  <si>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</si>
  <si>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</si>
  <si>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</si>
  <si>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</si>
  <si>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</si>
  <si>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</si>
  <si>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</si>
  <si>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</si>
  <si>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</si>
  <si>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</si>
  <si>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</si>
  <si>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</si>
  <si>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</si>
  <si>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</si>
  <si>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</si>
  <si>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</si>
  <si>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</si>
  <si>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</si>
  <si>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</si>
  <si>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</si>
  <si>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</si>
  <si>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</si>
  <si>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</si>
  <si>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</si>
  <si>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</si>
  <si>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</si>
  <si>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</si>
  <si>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</si>
  <si>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</si>
  <si>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</si>
  <si>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</si>
  <si>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</si>
  <si>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</si>
  <si>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</si>
  <si>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</si>
  <si>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</si>
  <si>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</si>
  <si>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</si>
  <si>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</si>
  <si>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</si>
  <si>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</si>
  <si>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</si>
  <si>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</si>
  <si>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</si>
  <si>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</si>
  <si>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</si>
  <si>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</si>
  <si>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</si>
  <si>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</si>
  <si>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</si>
  <si>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</si>
  <si>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</si>
  <si>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</si>
  <si>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</si>
  <si>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</si>
  <si>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</si>
  <si>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</si>
  <si>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</si>
  <si>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</si>
  <si>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</si>
  <si>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</si>
  <si>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</si>
  <si>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</si>
  <si>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</si>
  <si>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</si>
  <si>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</si>
  <si>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</si>
  <si>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</si>
  <si>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</si>
  <si>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</si>
  <si>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</si>
  <si>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</si>
  <si>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</si>
  <si>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</si>
  <si>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</si>
  <si>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</si>
  <si>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</si>
  <si>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</si>
  <si>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</si>
  <si>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</si>
  <si>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</si>
  <si>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</si>
  <si>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</si>
  <si>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</si>
  <si>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</si>
  <si>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</si>
  <si>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</si>
  <si>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</si>
  <si>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</si>
  <si>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</si>
  <si>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</si>
  <si>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</si>
  <si>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</si>
  <si>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</si>
  <si>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</si>
  <si>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</si>
  <si>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</si>
  <si>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</si>
  <si>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</si>
  <si>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</si>
  <si>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</si>
  <si>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</si>
  <si>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</si>
  <si>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</si>
  <si>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</si>
  <si>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</si>
  <si>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</si>
  <si>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</si>
  <si>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</si>
  <si>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</si>
  <si>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</si>
  <si>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</si>
  <si>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</si>
  <si>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</si>
  <si>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</si>
  <si>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</si>
  <si>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</si>
  <si>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</si>
  <si>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</si>
  <si>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</si>
  <si>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</si>
  <si>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</si>
  <si>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</si>
  <si>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</si>
  <si>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</si>
  <si>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</si>
  <si>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</si>
  <si>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</si>
  <si>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</si>
  <si>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</si>
  <si>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</si>
  <si>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</si>
  <si>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</si>
  <si>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</si>
  <si>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</si>
  <si>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</si>
  <si>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</si>
  <si>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</si>
  <si>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</si>
  <si>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</si>
  <si>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</si>
  <si>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</si>
  <si>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</si>
  <si>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</si>
  <si>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</si>
  <si>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</si>
  <si>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</si>
  <si>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</si>
  <si>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</si>
  <si>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</si>
  <si>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</si>
  <si>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</si>
  <si>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</si>
  <si>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</si>
  <si>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</si>
  <si>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</si>
  <si>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</si>
  <si>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</si>
  <si>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</si>
  <si>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</si>
  <si>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</si>
  <si>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</si>
  <si>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</si>
  <si>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</si>
  <si>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</si>
  <si>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</si>
  <si>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</si>
  <si>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</si>
  <si>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</si>
  <si>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</si>
  <si>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</si>
  <si>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</si>
  <si>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</si>
  <si>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</si>
  <si>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</si>
  <si>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</si>
  <si>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</si>
  <si>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</si>
  <si>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</si>
  <si>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</si>
  <si>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</si>
  <si>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</si>
  <si>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</si>
  <si>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</si>
  <si>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</si>
  <si>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</si>
  <si>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</si>
  <si>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</si>
  <si>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</si>
  <si>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</si>
  <si>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</si>
  <si>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</si>
  <si>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</si>
  <si>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</si>
  <si>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</si>
  <si>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</si>
  <si>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</si>
  <si>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</si>
  <si>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</si>
  <si>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</si>
  <si>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</si>
  <si>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</si>
  <si>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</si>
  <si>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</si>
  <si>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</si>
  <si>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</si>
  <si>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</si>
  <si>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</si>
  <si>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</si>
  <si>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</si>
  <si>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</si>
  <si>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</si>
  <si>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</si>
  <si>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</si>
  <si>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</si>
  <si>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</si>
  <si>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</si>
  <si>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</si>
  <si>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</si>
  <si>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</si>
  <si>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</si>
  <si>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</si>
  <si>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</si>
  <si>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</si>
  <si>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</si>
  <si>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</si>
  <si>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</si>
  <si>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</si>
  <si>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</si>
  <si>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</si>
  <si>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</si>
  <si>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</si>
  <si>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</si>
  <si>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</si>
  <si>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</si>
  <si>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</si>
  <si>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</si>
  <si>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</si>
  <si>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</si>
  <si>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</si>
  <si>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</si>
  <si>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</si>
  <si>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</si>
  <si>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</si>
  <si>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</si>
  <si>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</si>
  <si>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</si>
  <si>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</si>
  <si>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</si>
  <si>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</si>
  <si>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</si>
  <si>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</si>
  <si>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</si>
  <si>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</si>
  <si>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</si>
  <si>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</si>
  <si>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</si>
  <si>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</si>
  <si>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</si>
  <si>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</si>
  <si>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</si>
  <si>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</si>
  <si>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</si>
  <si>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</si>
  <si>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</si>
  <si>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</si>
  <si>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</si>
  <si>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</si>
  <si>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</si>
  <si>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</si>
  <si>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</si>
  <si>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</si>
  <si>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</si>
  <si>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</si>
  <si>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</si>
  <si>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</si>
  <si>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</si>
  <si>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</si>
  <si>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</si>
  <si>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</si>
  <si>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</si>
  <si>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</si>
  <si>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</si>
  <si>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</si>
  <si>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</si>
  <si>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</si>
  <si>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</si>
  <si>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</si>
  <si>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</si>
  <si>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</si>
  <si>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</si>
  <si>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</si>
  <si>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</si>
  <si>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</si>
  <si>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</si>
  <si>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</si>
  <si>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</si>
  <si>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</si>
  <si>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</si>
  <si>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</si>
  <si>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</si>
  <si>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</si>
  <si>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</si>
  <si>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</si>
  <si>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</si>
  <si>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</si>
  <si>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</si>
  <si>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</si>
  <si>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</si>
  <si>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</si>
  <si>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</si>
  <si>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</si>
  <si>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</si>
  <si>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</si>
  <si>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</si>
  <si>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</si>
  <si>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</si>
  <si>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</si>
  <si>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</si>
  <si>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</si>
  <si>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</si>
  <si>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</si>
  <si>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</si>
  <si>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</si>
  <si>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</si>
  <si>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</si>
  <si>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</si>
  <si>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</si>
  <si>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</si>
  <si>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</si>
  <si>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</si>
  <si>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</si>
  <si>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</si>
  <si>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</si>
  <si>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</si>
  <si>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</si>
  <si>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</si>
  <si>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</si>
  <si>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</si>
  <si>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</si>
  <si>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</si>
  <si>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</si>
  <si>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</si>
  <si>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</si>
  <si>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</si>
  <si>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</si>
  <si>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</si>
  <si>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</si>
  <si>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</si>
  <si>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</si>
  <si>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</si>
  <si>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</si>
  <si>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</si>
  <si>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</si>
  <si>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</si>
  <si>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</si>
  <si>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</si>
  <si>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</si>
  <si>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</si>
  <si>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</si>
  <si>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</si>
  <si>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</si>
  <si>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</si>
  <si>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</si>
  <si>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</si>
  <si>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</si>
  <si>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</si>
  <si>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</si>
  <si>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</si>
  <si>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</si>
  <si>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</si>
  <si>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</si>
  <si>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</si>
  <si>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</si>
  <si>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</si>
  <si>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</si>
  <si>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</si>
  <si>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</si>
  <si>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</si>
  <si>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</si>
  <si>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</si>
  <si>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</si>
  <si>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</si>
  <si>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</si>
  <si>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</si>
  <si>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</si>
  <si>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</si>
  <si>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</si>
  <si>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</si>
  <si>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</si>
  <si>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</si>
  <si>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</si>
  <si>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</si>
  <si>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</si>
  <si>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</si>
  <si>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</si>
  <si>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</si>
  <si>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</si>
  <si>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</si>
  <si>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</si>
  <si>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</si>
  <si>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</si>
  <si>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</si>
  <si>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</si>
  <si>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</si>
  <si>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</si>
  <si>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</si>
  <si>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</si>
  <si>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</si>
  <si>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</si>
  <si>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</si>
  <si>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</si>
  <si>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</si>
  <si>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</si>
  <si>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</si>
  <si>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</si>
  <si>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</si>
  <si>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</si>
  <si>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</si>
  <si>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</si>
  <si>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</si>
  <si>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</si>
  <si>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</si>
  <si>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</si>
  <si>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</si>
  <si>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</si>
  <si>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</si>
  <si>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</si>
  <si>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</si>
  <si>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</si>
  <si>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</si>
  <si>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</si>
  <si>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</si>
  <si>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</si>
  <si>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</si>
  <si>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</si>
  <si>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</si>
  <si>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</si>
  <si>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</si>
  <si>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</si>
  <si>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</si>
  <si>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</si>
  <si>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</si>
  <si>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</si>
  <si>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</si>
  <si>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</si>
  <si>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</si>
  <si>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</si>
  <si>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</si>
  <si>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</si>
  <si>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</si>
  <si>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</si>
  <si>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</si>
  <si>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</si>
  <si>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</si>
  <si>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</si>
  <si>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</si>
  <si>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</si>
  <si>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</si>
  <si>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</si>
  <si>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</si>
  <si>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</si>
  <si>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</si>
  <si>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</si>
  <si>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</si>
  <si>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</si>
  <si>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</si>
  <si>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</si>
  <si>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</si>
  <si>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</si>
  <si>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</si>
  <si>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</si>
  <si>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</si>
  <si>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</si>
  <si>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</si>
  <si>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</si>
  <si>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</si>
  <si>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</si>
  <si>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</si>
  <si>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</si>
  <si>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</si>
  <si>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</si>
  <si>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</si>
  <si>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</si>
  <si>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</si>
  <si>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</si>
  <si>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</si>
  <si>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</si>
  <si>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</si>
  <si>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</si>
  <si>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</si>
  <si>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</si>
  <si>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</si>
  <si>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</si>
  <si>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</si>
  <si>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</si>
  <si>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</si>
  <si>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</si>
  <si>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</si>
  <si>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</si>
  <si>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</si>
  <si>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</si>
  <si>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</si>
  <si>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</si>
  <si>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</si>
  <si>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</si>
  <si>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</si>
  <si>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</si>
  <si>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</si>
  <si>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</si>
  <si>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</si>
  <si>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</si>
  <si>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</si>
  <si>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</si>
  <si>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</si>
  <si>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</si>
  <si>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</si>
  <si>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</si>
  <si>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</si>
  <si>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</si>
  <si>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</si>
  <si>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</si>
  <si>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</si>
  <si>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</si>
  <si>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</si>
  <si>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</si>
  <si>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</si>
  <si>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</si>
  <si>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</si>
  <si>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</si>
  <si>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</si>
  <si>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</si>
  <si>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</si>
  <si>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</si>
  <si>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</si>
  <si>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</si>
  <si>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</si>
  <si>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</si>
  <si>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</si>
  <si>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</si>
  <si>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</si>
  <si>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</si>
  <si>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</si>
  <si>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</si>
  <si>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</si>
  <si>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</si>
  <si>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</si>
  <si>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</si>
  <si>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</si>
  <si>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</si>
  <si>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</si>
  <si>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</si>
  <si>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</si>
  <si>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</si>
  <si>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</si>
  <si>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</si>
  <si>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</si>
  <si>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</si>
  <si>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</si>
  <si>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</si>
  <si>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</si>
  <si>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</si>
  <si>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</si>
  <si>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</si>
  <si>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</si>
  <si>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</si>
  <si>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</si>
  <si>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</si>
  <si>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</si>
  <si>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</si>
  <si>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</si>
  <si>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</si>
  <si>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</si>
  <si>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</si>
  <si>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</si>
  <si>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</si>
  <si>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</si>
  <si>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</si>
  <si>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</si>
  <si>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</si>
  <si>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</si>
  <si>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</si>
  <si>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</si>
  <si>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</si>
  <si>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</si>
  <si>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</si>
  <si>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</si>
  <si>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</si>
  <si>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</si>
  <si>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</si>
  <si>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</si>
  <si>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</si>
  <si>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</si>
  <si>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</si>
  <si>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</si>
  <si>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</si>
  <si>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</si>
  <si>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</si>
  <si>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</si>
  <si>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</si>
  <si>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</si>
  <si>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</si>
  <si>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</si>
  <si>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</si>
  <si>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</si>
  <si>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</si>
  <si>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</si>
  <si>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</si>
  <si>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</si>
  <si>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</si>
  <si>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</si>
  <si>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</si>
  <si>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</si>
  <si>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</si>
  <si>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</si>
  <si>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</si>
  <si>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</si>
  <si>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</si>
  <si>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</si>
  <si>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</si>
  <si>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</si>
  <si>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</si>
  <si>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</si>
  <si>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</si>
  <si>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</si>
  <si>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</si>
  <si>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</si>
  <si>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</si>
  <si>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</si>
  <si>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</si>
  <si>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</si>
  <si>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</si>
  <si>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</si>
  <si>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</si>
  <si>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</si>
  <si>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</si>
  <si>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</si>
  <si>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</si>
  <si>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</si>
  <si>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</si>
  <si>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</si>
  <si>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</si>
  <si>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</si>
  <si>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</si>
  <si>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</si>
  <si>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</si>
  <si>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</si>
  <si>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</si>
  <si>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</si>
  <si>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</si>
  <si>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</si>
  <si>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</si>
  <si>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</si>
  <si>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</si>
  <si>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</si>
  <si>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</si>
  <si>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</si>
  <si>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</si>
  <si>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</si>
  <si>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</si>
  <si>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</si>
  <si>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</si>
  <si>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</si>
  <si>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</si>
  <si>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</si>
  <si>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</si>
  <si>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</si>
  <si>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</si>
  <si>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</si>
  <si>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</si>
  <si>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</si>
  <si>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</si>
  <si>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</si>
  <si>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</si>
  <si>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</si>
  <si>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</si>
  <si>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</si>
  <si>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</si>
  <si>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</si>
  <si>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</si>
  <si>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</si>
  <si>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</si>
  <si>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</si>
  <si>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</si>
  <si>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</si>
  <si>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</si>
  <si>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</si>
  <si>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</si>
  <si>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</si>
  <si>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</si>
  <si>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</si>
  <si>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</si>
  <si>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</si>
  <si>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</si>
  <si>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</si>
  <si>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</si>
  <si>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</si>
  <si>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</si>
  <si>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</si>
  <si>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</si>
  <si>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</si>
  <si>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</si>
  <si>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</si>
  <si>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</si>
  <si>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</si>
  <si>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</si>
  <si>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</si>
  <si>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</si>
  <si>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</si>
  <si>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</si>
  <si>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</si>
  <si>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</si>
  <si>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</si>
  <si>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</si>
  <si>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</si>
  <si>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</si>
  <si>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</si>
  <si>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</si>
  <si>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</si>
  <si>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</si>
  <si>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</si>
  <si>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</si>
  <si>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</si>
  <si>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</si>
  <si>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</si>
  <si>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</si>
  <si>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</si>
  <si>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</si>
  <si>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</si>
  <si>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</si>
  <si>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</si>
  <si>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</si>
  <si>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</si>
  <si>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</si>
  <si>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</si>
  <si>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</si>
  <si>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</si>
  <si>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</si>
  <si>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</si>
  <si>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</si>
  <si>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</si>
  <si>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</si>
  <si>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</si>
  <si>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</si>
  <si>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</si>
  <si>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</si>
  <si>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</si>
  <si>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</si>
  <si>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</si>
  <si>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</si>
  <si>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</si>
  <si>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</si>
  <si>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</si>
  <si>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</si>
  <si>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</si>
  <si>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</si>
  <si>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</si>
  <si>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</si>
  <si>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</si>
  <si>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</si>
  <si>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</si>
  <si>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</si>
  <si>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</si>
  <si>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</si>
  <si>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</si>
  <si>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</si>
  <si>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</si>
  <si>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</si>
  <si>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</si>
  <si>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</si>
  <si>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</si>
  <si>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</si>
  <si>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</si>
  <si>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</si>
  <si>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</si>
  <si>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</si>
  <si>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</si>
  <si>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</si>
  <si>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</si>
  <si>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</si>
  <si>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</si>
  <si>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</si>
  <si>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</si>
  <si>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</si>
  <si>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</si>
  <si>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</si>
  <si>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</si>
  <si>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</si>
  <si>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</si>
  <si>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</si>
  <si>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</si>
  <si>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</si>
  <si>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</si>
  <si>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</si>
  <si>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</si>
  <si>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</si>
  <si>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</si>
  <si>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</si>
  <si>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</si>
  <si>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</si>
  <si>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</si>
  <si>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</si>
  <si>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</si>
  <si>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</si>
  <si>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</si>
  <si>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</si>
  <si>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</si>
  <si>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</si>
  <si>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</si>
  <si>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</si>
  <si>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</si>
  <si>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</si>
  <si>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</si>
  <si>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</si>
  <si>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</si>
  <si>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</si>
  <si>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</si>
  <si>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</si>
  <si>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</si>
  <si>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</si>
  <si>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</si>
  <si>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</si>
  <si>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</si>
  <si>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</si>
  <si>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</si>
  <si>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</si>
  <si>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</si>
  <si>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</si>
  <si>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</si>
  <si>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</si>
  <si>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</si>
  <si>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</si>
  <si>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</si>
  <si>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</si>
  <si>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</si>
  <si>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</si>
  <si>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</si>
  <si>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</si>
  <si>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</si>
  <si>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</si>
  <si>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</si>
  <si>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</si>
  <si>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</si>
  <si>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</si>
  <si>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</si>
  <si>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</si>
  <si>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</si>
  <si>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</si>
  <si>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</si>
  <si>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</si>
  <si>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</si>
  <si>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</si>
  <si>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</si>
  <si>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</si>
  <si>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</si>
  <si>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</si>
  <si>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</si>
  <si>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</si>
  <si>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</si>
  <si>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</si>
  <si>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</si>
  <si>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</si>
  <si>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</si>
  <si>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</si>
  <si>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</si>
  <si>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</si>
  <si>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</si>
  <si>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</si>
  <si>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</si>
  <si>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</si>
  <si>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</si>
  <si>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</si>
  <si>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</si>
  <si>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</si>
  <si>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</si>
  <si>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</si>
  <si>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</si>
  <si>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</si>
  <si>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</si>
  <si>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</si>
  <si>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</si>
  <si>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</si>
  <si>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</si>
  <si>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</si>
  <si>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</si>
  <si>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</si>
  <si>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</si>
  <si>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</si>
  <si>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</si>
  <si>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</si>
  <si>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</si>
  <si>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</si>
  <si>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</si>
  <si>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</si>
  <si>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</si>
  <si>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</si>
  <si>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</si>
  <si>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</si>
  <si>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</si>
  <si>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</si>
  <si>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</si>
  <si>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</si>
  <si>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</si>
  <si>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</si>
  <si>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</si>
  <si>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</si>
  <si>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</si>
  <si>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</si>
  <si>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</si>
  <si>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</si>
  <si>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</si>
  <si>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</si>
  <si>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</si>
  <si>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</si>
  <si>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</si>
  <si>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</si>
  <si>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</si>
  <si>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</si>
  <si>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</si>
  <si>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</si>
  <si>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</si>
  <si>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</si>
  <si>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</si>
  <si>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</si>
  <si>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</si>
  <si>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</si>
  <si>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</si>
  <si>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</si>
  <si>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</si>
  <si>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</si>
  <si>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</si>
  <si>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</si>
  <si>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</si>
  <si>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</si>
  <si>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</si>
  <si>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</si>
  <si>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</si>
  <si>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</si>
  <si>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</si>
  <si>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</si>
  <si>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</si>
  <si>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</si>
  <si>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</si>
  <si>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</si>
  <si>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</si>
  <si>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</si>
  <si>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</si>
  <si>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</si>
  <si>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</si>
  <si>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</si>
  <si>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</si>
  <si>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</si>
  <si>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</si>
  <si>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</si>
  <si>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</si>
  <si>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</si>
  <si>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</si>
  <si>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</si>
  <si>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</si>
  <si>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</si>
  <si>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</si>
  <si>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</si>
  <si>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</si>
  <si>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</si>
  <si>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</si>
  <si>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</si>
  <si>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</si>
  <si>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</si>
  <si>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</si>
  <si>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</si>
  <si>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</si>
  <si>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</si>
  <si>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</si>
  <si>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</si>
  <si>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</si>
  <si>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</si>
  <si>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</si>
  <si>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</si>
  <si>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</si>
  <si>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</si>
  <si>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</si>
  <si>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</si>
  <si>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</si>
  <si>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</si>
  <si>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</si>
  <si>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</si>
  <si>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</si>
  <si>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</si>
  <si>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</si>
  <si>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</si>
  <si>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</si>
  <si>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</si>
  <si>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</si>
  <si>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</si>
  <si>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</si>
  <si>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</si>
  <si>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</si>
  <si>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</si>
  <si>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</si>
  <si>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</si>
  <si>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</si>
  <si>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</si>
  <si>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</si>
  <si>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</si>
  <si>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</si>
  <si>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</si>
  <si>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</si>
  <si>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</si>
  <si>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</si>
  <si>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</si>
  <si>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</si>
  <si>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</si>
  <si>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</si>
  <si>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</si>
  <si>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</si>
  <si>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</si>
  <si>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</si>
  <si>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</si>
  <si>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</si>
  <si>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</si>
  <si>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</si>
  <si>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</si>
  <si>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</si>
  <si>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</si>
  <si>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</si>
  <si>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</si>
  <si>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</si>
  <si>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</si>
  <si>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</si>
  <si>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</si>
  <si>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</si>
  <si>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</si>
  <si>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</si>
  <si>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</si>
  <si>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</si>
  <si>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</si>
  <si>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</si>
  <si>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</si>
  <si>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</si>
  <si>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</si>
  <si>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</si>
  <si>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</si>
  <si>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</si>
  <si>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</si>
  <si>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</si>
  <si>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</si>
  <si>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</si>
  <si>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</si>
  <si>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</si>
  <si>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</si>
  <si>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</si>
  <si>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</si>
  <si>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</si>
  <si>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</si>
  <si>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</si>
  <si>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</si>
  <si>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</si>
  <si>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</si>
  <si>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</si>
  <si>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</si>
  <si>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</si>
  <si>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</si>
  <si>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</si>
  <si>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</si>
  <si>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</si>
  <si>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</si>
  <si>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</si>
  <si>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</si>
  <si>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</si>
  <si>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</si>
  <si>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</si>
  <si>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</si>
  <si>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</si>
  <si>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</si>
  <si>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</si>
  <si>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</si>
  <si>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</si>
  <si>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</si>
  <si>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</si>
  <si>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</si>
  <si>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</si>
  <si>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</si>
  <si>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</si>
  <si>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</si>
  <si>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</si>
  <si>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</si>
  <si>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</si>
  <si>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</si>
  <si>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</si>
  <si>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</si>
  <si>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</si>
  <si>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</si>
  <si>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</si>
  <si>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</si>
  <si>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</si>
  <si>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</si>
  <si>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</si>
  <si>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</si>
  <si>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</si>
  <si>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</si>
  <si>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</si>
  <si>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</si>
  <si>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</si>
  <si>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</si>
  <si>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</si>
  <si>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</si>
  <si>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</si>
  <si>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</si>
  <si>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</si>
  <si>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</si>
  <si>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</si>
  <si>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</si>
  <si>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</si>
  <si>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</si>
  <si>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</si>
  <si>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</si>
  <si>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</si>
  <si>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</si>
  <si>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</si>
  <si>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</si>
  <si>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</si>
  <si>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</si>
  <si>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</si>
  <si>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</si>
  <si>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</si>
  <si>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</si>
  <si>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</si>
  <si>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</si>
  <si>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</si>
  <si>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</si>
  <si>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</si>
  <si>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</si>
  <si>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</si>
  <si>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</si>
  <si>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</si>
  <si>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</si>
  <si>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</si>
  <si>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</si>
  <si>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</si>
  <si>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</si>
  <si>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</si>
  <si>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</si>
  <si>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</si>
  <si>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</si>
  <si>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</si>
  <si>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</si>
  <si>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</si>
  <si>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</si>
  <si>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</si>
  <si>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</si>
  <si>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</si>
  <si>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</si>
  <si>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</si>
  <si>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</si>
  <si>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</si>
  <si>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</si>
  <si>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</si>
  <si>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</si>
  <si>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</si>
  <si>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</si>
  <si>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</si>
  <si>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</si>
  <si>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</si>
  <si>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</si>
  <si>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</si>
  <si>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</si>
  <si>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</si>
  <si>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</si>
  <si>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</si>
  <si>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</si>
  <si>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</si>
  <si>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</si>
  <si>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</si>
  <si>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</si>
  <si>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</si>
  <si>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</si>
  <si>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</si>
  <si>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</si>
  <si>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</si>
  <si>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</si>
  <si>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</si>
  <si>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</si>
  <si>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</si>
  <si>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</si>
  <si>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</si>
  <si>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</si>
  <si>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</si>
  <si>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</si>
  <si>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</si>
  <si>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</si>
  <si>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</si>
  <si>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</si>
  <si>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</si>
  <si>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</si>
  <si>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</si>
  <si>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</si>
  <si>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</si>
  <si>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</si>
  <si>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</si>
  <si>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</si>
  <si>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</si>
  <si>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</si>
  <si>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</si>
  <si>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</si>
  <si>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</si>
  <si>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</si>
  <si>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</si>
  <si>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</si>
  <si>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</si>
  <si>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</si>
  <si>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</si>
  <si>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</si>
  <si>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</si>
  <si>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</si>
  <si>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</si>
  <si>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</si>
  <si>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</si>
  <si>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</si>
  <si>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</si>
  <si>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</si>
  <si>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</si>
  <si>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</si>
  <si>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</si>
  <si>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</si>
  <si>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</si>
  <si>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</si>
  <si>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</si>
  <si>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</si>
  <si>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</si>
  <si>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</si>
  <si>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</si>
  <si>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</si>
  <si>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</si>
  <si>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</si>
  <si>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</si>
  <si>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</si>
  <si>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</si>
  <si>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</si>
  <si>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</si>
  <si>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</si>
  <si>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</si>
  <si>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</si>
  <si>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</si>
  <si>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</si>
  <si>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</si>
  <si>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</si>
  <si>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</si>
  <si>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</si>
  <si>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</si>
  <si>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</si>
  <si>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</si>
  <si>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</si>
  <si>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</si>
  <si>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</si>
  <si>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</si>
  <si>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</si>
  <si>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</si>
  <si>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</si>
  <si>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</si>
  <si>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</si>
  <si>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</si>
  <si>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</si>
  <si>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</si>
  <si>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</si>
  <si>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</si>
  <si>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</si>
  <si>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</si>
  <si>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</si>
  <si>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</si>
  <si>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</si>
  <si>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</si>
  <si>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</si>
  <si>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</si>
  <si>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</si>
  <si>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</si>
  <si>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</si>
  <si>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</si>
  <si>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</si>
  <si>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</si>
  <si>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</si>
  <si>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</si>
  <si>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</si>
  <si>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</si>
  <si>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</si>
  <si>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</si>
  <si>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</si>
  <si>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</si>
  <si>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</si>
  <si>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</si>
  <si>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</si>
  <si>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</si>
  <si>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</si>
  <si>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</si>
  <si>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</si>
  <si>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</si>
  <si>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</si>
  <si>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</si>
  <si>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</si>
  <si>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</si>
  <si>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</si>
  <si>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</si>
  <si>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</si>
  <si>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</si>
  <si>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</si>
  <si>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</si>
  <si>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</si>
  <si>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</si>
  <si>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</si>
  <si>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</si>
  <si>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</si>
  <si>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</si>
  <si>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</si>
  <si>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</si>
  <si>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</si>
  <si>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</si>
  <si>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</si>
  <si>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</si>
  <si>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</si>
  <si>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</si>
  <si>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</si>
  <si>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</si>
  <si>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</si>
  <si>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</si>
  <si>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</si>
  <si>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</si>
  <si>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</si>
  <si>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</si>
  <si>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</si>
  <si>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</si>
  <si>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</si>
  <si>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</si>
  <si>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</si>
  <si>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</si>
  <si>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</si>
  <si>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</si>
  <si>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</si>
  <si>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</si>
  <si>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</si>
  <si>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</si>
  <si>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</si>
  <si>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</si>
  <si>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</si>
  <si>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</si>
  <si>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</si>
  <si>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</si>
  <si>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</si>
  <si>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</si>
  <si>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</si>
  <si>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</si>
  <si>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</si>
  <si>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</si>
  <si>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</si>
  <si>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</si>
  <si>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</si>
  <si>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</si>
  <si>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</si>
  <si>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</si>
  <si>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</si>
  <si>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</si>
  <si>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</si>
  <si>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</si>
  <si>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</si>
  <si>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</si>
  <si>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</si>
  <si>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</si>
  <si>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</si>
  <si>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</si>
  <si>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</si>
  <si>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</si>
  <si>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</si>
  <si>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</si>
  <si>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</si>
  <si>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</si>
  <si>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</si>
  <si>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</si>
  <si>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</si>
  <si>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</si>
  <si>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</si>
  <si>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</si>
  <si>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</si>
  <si>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</si>
  <si>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</si>
  <si>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</si>
  <si>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</si>
  <si>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</si>
  <si>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</si>
  <si>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</si>
  <si>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</si>
  <si>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</si>
  <si>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</si>
  <si>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</si>
  <si>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</si>
  <si>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</si>
  <si>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</si>
  <si>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</si>
  <si>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</si>
  <si>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</si>
  <si>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</si>
  <si>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</si>
  <si>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</si>
  <si>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</si>
  <si>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</si>
  <si>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</si>
  <si>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</si>
  <si>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</si>
  <si>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</si>
  <si>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</si>
  <si>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</si>
  <si>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</si>
  <si>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</si>
  <si>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</si>
  <si>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</si>
  <si>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</si>
  <si>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</si>
  <si>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</si>
  <si>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</si>
  <si>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</si>
  <si>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</si>
  <si>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</si>
  <si>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</si>
  <si>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</si>
  <si>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</si>
  <si>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</si>
  <si>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</si>
  <si>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</si>
  <si>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</si>
  <si>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</si>
  <si>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</si>
  <si>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</si>
  <si>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</si>
  <si>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</si>
  <si>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</si>
  <si>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</si>
  <si>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</si>
  <si>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</si>
  <si>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</si>
  <si>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</si>
  <si>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</si>
  <si>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</si>
  <si>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</si>
  <si>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</si>
  <si>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</si>
  <si>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</si>
  <si>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</si>
  <si>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</si>
  <si>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</si>
  <si>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</si>
  <si>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</si>
  <si>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</si>
  <si>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</si>
  <si>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</si>
  <si>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</si>
  <si>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</si>
  <si>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</si>
  <si>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</si>
  <si>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</si>
  <si>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</si>
  <si>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</si>
  <si>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</si>
  <si>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</si>
  <si>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</si>
  <si>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</si>
  <si>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</si>
  <si>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</si>
  <si>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</si>
  <si>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</si>
  <si>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</si>
  <si>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</si>
  <si>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</si>
  <si>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</si>
  <si>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</si>
  <si>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</si>
  <si>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</si>
  <si>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</si>
  <si>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</si>
  <si>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</si>
  <si>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</si>
  <si>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</si>
  <si>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</si>
  <si>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</si>
  <si>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</si>
  <si>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</si>
  <si>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</si>
  <si>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</si>
  <si>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</si>
  <si>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</si>
  <si>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</si>
  <si>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</si>
  <si>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</si>
  <si>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</si>
  <si>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</si>
  <si>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</si>
  <si>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</si>
  <si>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</si>
  <si>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</si>
  <si>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</si>
  <si>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</si>
  <si>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</si>
  <si>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</si>
  <si>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</si>
  <si>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</si>
  <si>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</si>
  <si>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</si>
  <si>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</si>
  <si>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</si>
  <si>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</si>
  <si>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</si>
  <si>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</si>
  <si>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</si>
  <si>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</si>
  <si>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</si>
  <si>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</si>
  <si>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</si>
  <si>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</si>
  <si>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</si>
  <si>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</si>
  <si>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</si>
  <si>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</si>
  <si>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</si>
  <si>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</si>
  <si>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</si>
  <si>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</si>
  <si>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</si>
  <si>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</si>
  <si>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</si>
  <si>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</si>
  <si>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</si>
  <si>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</si>
  <si>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</si>
  <si>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</si>
  <si>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</si>
  <si>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</si>
  <si>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</si>
  <si>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</si>
  <si>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</si>
  <si>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</si>
  <si>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</si>
  <si>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</si>
  <si>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</si>
  <si>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</si>
  <si>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</si>
  <si>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</si>
  <si>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</si>
  <si>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</si>
  <si>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</si>
  <si>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</si>
  <si>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</si>
  <si>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</si>
  <si>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</si>
  <si>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</si>
  <si>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</si>
  <si>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</si>
  <si>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</si>
  <si>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</si>
  <si>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</si>
  <si>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</si>
  <si>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</si>
  <si>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</si>
  <si>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</si>
  <si>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</si>
  <si>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</si>
  <si>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</si>
  <si>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</si>
  <si>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</si>
  <si>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</si>
  <si>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</si>
  <si>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</si>
  <si>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</si>
  <si>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</si>
  <si>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</si>
  <si>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</si>
  <si>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</si>
  <si>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</si>
  <si>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</si>
  <si>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</si>
  <si>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</si>
  <si>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</si>
  <si>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</si>
  <si>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</si>
  <si>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</si>
  <si>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</si>
  <si>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</si>
  <si>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</si>
  <si>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</si>
  <si>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</si>
  <si>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</si>
  <si>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</si>
  <si>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</si>
  <si>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</si>
  <si>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</si>
  <si>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</si>
  <si>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</si>
  <si>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</si>
  <si>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</si>
  <si>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</si>
  <si>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</si>
  <si>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</si>
  <si>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</si>
  <si>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</si>
  <si>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</si>
  <si>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</si>
  <si>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</si>
  <si>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</si>
  <si>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</si>
  <si>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</si>
  <si>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</si>
  <si>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</si>
  <si>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</si>
  <si>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</si>
  <si>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</si>
  <si>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</si>
  <si>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</si>
  <si>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</si>
  <si>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</si>
  <si>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</si>
  <si>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</si>
  <si>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</si>
  <si>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</si>
  <si>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</si>
  <si>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</si>
  <si>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</si>
  <si>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</si>
  <si>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</si>
  <si>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</si>
  <si>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</si>
  <si>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</si>
  <si>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</si>
  <si>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</si>
  <si>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</si>
  <si>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</si>
  <si>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</si>
  <si>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</si>
  <si>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</si>
  <si>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</si>
  <si>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</si>
  <si>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</si>
  <si>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</si>
  <si>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</si>
  <si>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</si>
  <si>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</si>
  <si>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</si>
  <si>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</si>
  <si>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</si>
  <si>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</si>
  <si>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</si>
  <si>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</si>
  <si>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</si>
  <si>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</si>
  <si>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</si>
  <si>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</si>
  <si>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</si>
  <si>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</si>
  <si>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</si>
  <si>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</si>
  <si>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</si>
  <si>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</si>
  <si>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</si>
  <si>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</si>
  <si>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</si>
  <si>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</si>
  <si>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</si>
  <si>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</si>
  <si>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</si>
  <si>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</si>
  <si>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</si>
  <si>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</si>
  <si>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</si>
  <si>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</si>
  <si>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</si>
  <si>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</si>
  <si>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</si>
  <si>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</si>
  <si>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</si>
  <si>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</si>
  <si>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</si>
  <si>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</si>
  <si>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</si>
  <si>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</si>
  <si>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</si>
  <si>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</si>
  <si>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</si>
  <si>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</si>
  <si>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</si>
  <si>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</si>
  <si>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</si>
  <si>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</si>
  <si>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</si>
  <si>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</si>
  <si>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</si>
  <si>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</si>
  <si>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</si>
  <si>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</si>
  <si>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</si>
  <si>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</si>
  <si>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</si>
  <si>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</si>
  <si>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</si>
  <si>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</si>
  <si>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</si>
  <si>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</si>
  <si>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</si>
  <si>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</si>
  <si>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</si>
  <si>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</si>
  <si>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</si>
  <si>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</si>
  <si>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</si>
  <si>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</si>
  <si>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</si>
  <si>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</si>
  <si>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</si>
  <si>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</si>
  <si>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</si>
  <si>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</si>
  <si>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</si>
  <si>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</si>
  <si>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</si>
  <si>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</si>
  <si>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</si>
  <si>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</si>
  <si>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</si>
  <si>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</si>
  <si>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</si>
  <si>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</si>
  <si>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</si>
  <si>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</si>
  <si>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</si>
  <si>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</si>
  <si>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</si>
  <si>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</si>
  <si>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</si>
  <si>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</si>
  <si>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</si>
  <si>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</si>
  <si>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</si>
  <si>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</si>
  <si>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</si>
  <si>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</si>
  <si>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</si>
  <si>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</si>
  <si>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</si>
  <si>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</si>
  <si>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</si>
  <si>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</si>
  <si>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</si>
  <si>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</si>
  <si>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</si>
  <si>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</si>
  <si>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</si>
  <si>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</si>
  <si>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</si>
  <si>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</si>
  <si>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</si>
  <si>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</si>
  <si>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</si>
  <si>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</si>
  <si>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</si>
  <si>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</si>
  <si>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</si>
  <si>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</si>
  <si>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</si>
  <si>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</si>
  <si>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</si>
  <si>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</si>
  <si>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</si>
  <si>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</si>
  <si>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</si>
  <si>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</si>
  <si>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</si>
  <si>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</si>
  <si>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</si>
  <si>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</si>
  <si>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</si>
  <si>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</si>
  <si>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</si>
  <si>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</si>
  <si>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</si>
  <si>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</si>
  <si>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</si>
  <si>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</si>
  <si>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</si>
  <si>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</si>
  <si>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</si>
  <si>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</si>
  <si>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</si>
  <si>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</si>
  <si>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</si>
  <si>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</si>
  <si>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</si>
  <si>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</si>
  <si>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</si>
  <si>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</si>
  <si>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</si>
  <si>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</si>
  <si>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</si>
  <si>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</si>
  <si>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</si>
  <si>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</si>
  <si>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</si>
  <si>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</si>
  <si>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</si>
  <si>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</si>
  <si>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</si>
  <si>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</si>
  <si>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</si>
  <si>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</si>
  <si>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</si>
  <si>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</si>
  <si>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</si>
  <si>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</si>
  <si>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</si>
  <si>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</si>
  <si>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</si>
  <si>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</si>
  <si>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</si>
  <si>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</si>
  <si>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</si>
  <si>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</si>
  <si>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</si>
  <si>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</si>
  <si>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</si>
  <si>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</si>
  <si>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</si>
  <si>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</si>
  <si>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</si>
  <si>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</si>
  <si>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</si>
  <si>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</si>
  <si>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</si>
  <si>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</si>
  <si>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</si>
  <si>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</si>
  <si>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</si>
  <si>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</si>
  <si>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</si>
  <si>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</si>
  <si>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</si>
  <si>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</si>
  <si>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</si>
  <si>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</si>
  <si>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</si>
  <si>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</si>
  <si>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</si>
  <si>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</si>
  <si>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</si>
  <si>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</si>
  <si>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</si>
  <si>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</si>
  <si>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</si>
  <si>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</si>
  <si>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</si>
  <si>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</si>
  <si>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</si>
  <si>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</si>
  <si>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</si>
  <si>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</si>
  <si>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</si>
  <si>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</si>
  <si>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</si>
  <si>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</si>
  <si>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</si>
  <si>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</si>
  <si>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</si>
  <si>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</si>
  <si>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</si>
  <si>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</si>
  <si>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</si>
  <si>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</si>
  <si>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</si>
  <si>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</si>
  <si>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</si>
  <si>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</si>
  <si>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</si>
  <si>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</si>
  <si>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</si>
  <si>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</si>
  <si>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</si>
  <si>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</si>
  <si>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</si>
  <si>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</si>
  <si>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</si>
  <si>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</si>
  <si>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</si>
  <si>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</si>
  <si>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</si>
  <si>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</si>
  <si>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</si>
  <si>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</si>
  <si>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</si>
  <si>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</si>
  <si>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</si>
  <si>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</si>
  <si>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</si>
  <si>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</si>
  <si>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</si>
  <si>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</si>
  <si>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</si>
  <si>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</si>
  <si>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</si>
  <si>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</si>
  <si>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</si>
  <si>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</si>
  <si>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</si>
  <si>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</si>
  <si>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</si>
  <si>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</si>
  <si>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</si>
  <si>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</si>
  <si>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</si>
  <si>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</si>
  <si>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</si>
  <si>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</si>
  <si>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</si>
  <si>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</si>
  <si>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</si>
  <si>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</si>
  <si>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</si>
  <si>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</si>
  <si>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</si>
  <si>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</si>
  <si>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</si>
  <si>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</si>
  <si>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</si>
  <si>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</si>
  <si>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</si>
  <si>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</si>
  <si>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</si>
  <si>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</si>
  <si>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</si>
  <si>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</si>
  <si>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</si>
  <si>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</si>
  <si>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</si>
  <si>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</si>
  <si>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</si>
  <si>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</si>
  <si>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</si>
  <si>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</si>
  <si>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</si>
  <si>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</si>
  <si>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</si>
  <si>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</si>
  <si>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</si>
  <si>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</si>
  <si>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</si>
  <si>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</si>
  <si>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</si>
  <si>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</si>
  <si>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</si>
  <si>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</si>
  <si>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</si>
  <si>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</si>
  <si>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</si>
  <si>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</si>
  <si>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</si>
  <si>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</si>
  <si>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</si>
  <si>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</si>
  <si>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</si>
  <si>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</si>
  <si>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</si>
  <si>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</si>
  <si>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</si>
  <si>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</si>
  <si>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</si>
  <si>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</si>
  <si>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</si>
  <si>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</si>
  <si>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</si>
  <si>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</si>
  <si>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</si>
  <si>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</si>
  <si>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</si>
  <si>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</si>
  <si>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</si>
  <si>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</si>
  <si>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</si>
  <si>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</si>
  <si>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</si>
  <si>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</si>
  <si>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</si>
  <si>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</si>
  <si>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</si>
  <si>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</si>
  <si>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</si>
  <si>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</si>
  <si>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</si>
  <si>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</si>
  <si>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</si>
  <si>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</si>
  <si>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</si>
  <si>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</si>
  <si>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</si>
  <si>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</si>
  <si>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</si>
  <si>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</si>
  <si>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</si>
  <si>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</si>
  <si>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</si>
  <si>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</si>
  <si>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</si>
  <si>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</si>
  <si>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</si>
  <si>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</si>
  <si>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</si>
  <si>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</si>
  <si>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</si>
  <si>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</si>
  <si>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</si>
  <si>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</si>
  <si>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</si>
  <si>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</si>
  <si>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</si>
  <si>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</si>
  <si>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</si>
  <si>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</si>
  <si>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</si>
  <si>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</si>
  <si>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</si>
  <si>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</si>
  <si>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</si>
  <si>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</si>
  <si>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</si>
  <si>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</si>
  <si>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</si>
  <si>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</si>
  <si>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</si>
  <si>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</si>
  <si>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</si>
  <si>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</si>
  <si>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</si>
  <si>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</si>
  <si>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</si>
  <si>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</si>
  <si>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</si>
  <si>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</si>
  <si>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</si>
  <si>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</si>
  <si>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</si>
  <si>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</si>
  <si>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</si>
  <si>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</si>
  <si>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</si>
  <si>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</si>
  <si>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</si>
  <si>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</si>
  <si>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</si>
  <si>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</si>
  <si>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</si>
  <si>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</si>
  <si>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</si>
  <si>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</si>
  <si>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</si>
  <si>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</si>
  <si>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</si>
  <si>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</si>
  <si>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</si>
  <si>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</si>
  <si>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</si>
  <si>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</si>
  <si>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</si>
  <si>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</si>
  <si>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</si>
  <si>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</si>
  <si>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</si>
  <si>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</si>
  <si>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</si>
  <si>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</si>
  <si>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</si>
  <si>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</si>
  <si>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</si>
  <si>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</si>
  <si>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</si>
  <si>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</si>
  <si>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</si>
  <si>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</si>
  <si>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</si>
  <si>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</si>
  <si>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</si>
  <si>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</si>
  <si>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</si>
  <si>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</si>
  <si>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</si>
  <si>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</si>
  <si>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</si>
  <si>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</si>
  <si>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</si>
  <si>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</si>
  <si>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</si>
  <si>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</si>
  <si>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</si>
  <si>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</si>
  <si>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</si>
  <si>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</si>
  <si>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</si>
  <si>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</si>
  <si>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</si>
  <si>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</si>
  <si>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</si>
  <si>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</si>
  <si>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</si>
  <si>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</si>
  <si>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</si>
  <si>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</si>
  <si>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</si>
  <si>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</si>
  <si>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</si>
  <si>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</si>
  <si>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</si>
  <si>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</si>
  <si>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</si>
  <si>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</si>
  <si>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</si>
  <si>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</si>
  <si>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</si>
  <si>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</si>
  <si>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</si>
  <si>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</si>
  <si>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</si>
  <si>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</si>
  <si>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</si>
  <si>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</si>
  <si>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</si>
  <si>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</si>
  <si>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</si>
  <si>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</si>
  <si>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</si>
  <si>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</si>
  <si>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</si>
  <si>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</si>
  <si>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</si>
  <si>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</si>
  <si>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</si>
  <si>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</si>
  <si>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</si>
  <si>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</si>
  <si>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</si>
  <si>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</si>
  <si>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</si>
  <si>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</si>
  <si>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</si>
  <si>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</si>
  <si>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</si>
  <si>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</si>
  <si>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</si>
  <si>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</si>
  <si>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</si>
  <si>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</si>
  <si>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</si>
  <si>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</si>
  <si>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</si>
  <si>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</si>
  <si>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</si>
  <si>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</si>
  <si>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</si>
  <si>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</si>
  <si>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</si>
  <si>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</si>
  <si>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</si>
  <si>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</si>
  <si>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</si>
  <si>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</si>
  <si>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</si>
  <si>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</si>
  <si>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</si>
  <si>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</si>
  <si>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</si>
  <si>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</si>
  <si>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</si>
  <si>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</si>
  <si>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</si>
  <si>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</si>
  <si>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</si>
  <si>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</si>
  <si>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</si>
  <si>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</si>
  <si>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</si>
  <si>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</si>
  <si>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</si>
  <si>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</si>
  <si>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</si>
  <si>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</si>
  <si>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</si>
  <si>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</si>
  <si>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</si>
  <si>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</si>
  <si>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</si>
  <si>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</si>
  <si>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</si>
  <si>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</si>
  <si>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</si>
  <si>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</si>
  <si>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</si>
  <si>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</si>
  <si>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</si>
  <si>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</si>
  <si>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</si>
  <si>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</si>
  <si>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</si>
  <si>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</si>
  <si>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</si>
  <si>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</si>
  <si>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</si>
  <si>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</si>
  <si>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</si>
  <si>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</si>
  <si>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</si>
  <si>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</si>
  <si>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</si>
  <si>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</si>
  <si>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</si>
  <si>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</si>
  <si>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</si>
  <si>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</si>
  <si>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</si>
  <si>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</si>
  <si>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</si>
  <si>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</si>
  <si>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</si>
  <si>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</si>
  <si>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</si>
  <si>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</si>
  <si>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</si>
  <si>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</si>
  <si>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</si>
  <si>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</si>
  <si>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</si>
  <si>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</si>
  <si>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</si>
  <si>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</si>
  <si>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</si>
  <si>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</si>
  <si>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</si>
  <si>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</si>
  <si>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</si>
  <si>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</si>
  <si>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</si>
  <si>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</si>
  <si>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</si>
  <si>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</si>
  <si>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</si>
  <si>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</si>
  <si>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</si>
  <si>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</si>
  <si>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</si>
  <si>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</si>
  <si>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</si>
  <si>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</si>
  <si>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</si>
  <si>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</si>
  <si>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</si>
  <si>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</si>
  <si>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</si>
  <si>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</si>
  <si>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</si>
  <si>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</si>
  <si>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</si>
  <si>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</si>
  <si>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</si>
  <si>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</si>
  <si>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</si>
  <si>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</si>
  <si>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</si>
  <si>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</si>
  <si>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</si>
  <si>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</si>
  <si>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</si>
  <si>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</si>
  <si>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</si>
  <si>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</si>
  <si>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</si>
  <si>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</si>
  <si>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</si>
  <si>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</si>
  <si>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</si>
  <si>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</si>
  <si>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</si>
  <si>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</si>
  <si>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</si>
  <si>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</si>
  <si>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</si>
  <si>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</si>
  <si>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</si>
  <si>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</si>
  <si>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</si>
  <si>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</si>
  <si>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</si>
  <si>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</si>
  <si>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</si>
  <si>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</si>
  <si>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</si>
  <si>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</si>
  <si>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</si>
  <si>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</si>
  <si>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</si>
  <si>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</si>
  <si>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</si>
  <si>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</si>
  <si>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</si>
  <si>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</si>
  <si>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</si>
  <si>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</si>
  <si>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</si>
  <si>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</si>
  <si>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</si>
  <si>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</si>
  <si>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</si>
  <si>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</si>
  <si>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</si>
  <si>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</si>
  <si>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</si>
  <si>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</si>
  <si>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</si>
  <si>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</si>
  <si>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</si>
  <si>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</si>
  <si>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</si>
  <si>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</si>
  <si>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</si>
  <si>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</si>
  <si>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</si>
  <si>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</si>
  <si>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</si>
  <si>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</si>
  <si>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</si>
  <si>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</si>
  <si>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</si>
  <si>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</si>
  <si>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</si>
  <si>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</si>
  <si>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</si>
  <si>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</si>
  <si>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</si>
  <si>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</si>
  <si>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</si>
  <si>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</si>
  <si>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</si>
  <si>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</si>
  <si>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</si>
  <si>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</si>
  <si>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</si>
  <si>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</si>
  <si>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</si>
  <si>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</si>
  <si>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</si>
  <si>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</si>
  <si>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</si>
  <si>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</si>
  <si>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</si>
  <si>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</si>
  <si>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</si>
  <si>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</si>
  <si>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</si>
  <si>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</si>
  <si>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</si>
  <si>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</si>
  <si>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</si>
  <si>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</si>
  <si>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</si>
  <si>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</si>
  <si>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</si>
  <si>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</si>
  <si>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</si>
  <si>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</si>
  <si>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</si>
  <si>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</si>
  <si>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</si>
  <si>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</si>
  <si>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</si>
  <si>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</si>
  <si>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</si>
  <si>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</si>
  <si>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</si>
  <si>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</si>
  <si>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</si>
  <si>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</si>
  <si>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</si>
  <si>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</si>
  <si>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</si>
  <si>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</si>
  <si>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</si>
  <si>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</si>
  <si>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</si>
  <si>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</si>
  <si>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</si>
  <si>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</si>
  <si>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</si>
  <si>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</si>
  <si>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</si>
  <si>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</si>
  <si>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</si>
  <si>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</si>
  <si>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</si>
  <si>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</si>
  <si>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</si>
  <si>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</si>
  <si>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</si>
  <si>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</si>
  <si>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</si>
  <si>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</si>
  <si>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</si>
  <si>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</si>
  <si>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</si>
  <si>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</si>
  <si>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</si>
  <si>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</si>
  <si>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</si>
  <si>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</si>
  <si>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</si>
  <si>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</si>
  <si>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</si>
  <si>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</si>
  <si>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</si>
  <si>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</si>
  <si>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</si>
  <si>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</si>
  <si>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</si>
  <si>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</si>
  <si>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</si>
  <si>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</si>
  <si>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</si>
  <si>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</si>
  <si>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</si>
  <si>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</si>
  <si>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</si>
  <si>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</si>
  <si>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</si>
  <si>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</si>
  <si>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</si>
  <si>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</si>
  <si>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</si>
  <si>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</si>
  <si>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</si>
  <si>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</si>
  <si>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</si>
  <si>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</si>
  <si>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</si>
  <si>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</si>
  <si>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</si>
  <si>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</si>
  <si>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</si>
  <si>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</si>
  <si>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</si>
  <si>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</si>
  <si>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</si>
  <si>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</si>
  <si>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</si>
  <si>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</si>
  <si>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</si>
  <si>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</si>
  <si>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</si>
  <si>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</si>
  <si>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</si>
  <si>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</si>
  <si>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</si>
  <si>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</si>
  <si>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</si>
  <si>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</si>
  <si>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</si>
  <si>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</si>
  <si>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</si>
  <si>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</si>
  <si>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</si>
  <si>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</si>
  <si>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</si>
  <si>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</si>
  <si>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</si>
  <si>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</si>
  <si>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</si>
  <si>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</si>
  <si>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</si>
  <si>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</si>
  <si>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</si>
  <si>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</si>
  <si>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</si>
  <si>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</si>
  <si>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</si>
  <si>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</si>
  <si>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</si>
  <si>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</si>
  <si>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</si>
  <si>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</si>
  <si>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</si>
  <si>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</si>
  <si>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</si>
  <si>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</si>
  <si>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</si>
  <si>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</si>
  <si>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</si>
  <si>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</si>
  <si>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</si>
  <si>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</si>
  <si>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</si>
  <si>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</si>
  <si>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</si>
  <si>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</si>
  <si>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</si>
  <si>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</si>
  <si>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</si>
  <si>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</si>
  <si>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</si>
  <si>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</si>
  <si>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</si>
  <si>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</si>
  <si>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</si>
  <si>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</si>
  <si>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</si>
  <si>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</si>
  <si>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</si>
  <si>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</si>
  <si>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</si>
  <si>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</si>
  <si>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</si>
  <si>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</si>
  <si>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</si>
  <si>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</si>
  <si>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</si>
  <si>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</si>
  <si>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</si>
  <si>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</si>
  <si>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</si>
  <si>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</si>
  <si>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</si>
  <si>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</si>
  <si>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</si>
  <si>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</si>
  <si>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</si>
  <si>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</si>
  <si>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</si>
  <si>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</si>
  <si>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</si>
  <si>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</si>
  <si>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</si>
  <si>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</si>
  <si>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</si>
  <si>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</si>
  <si>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</si>
  <si>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</si>
  <si>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</si>
  <si>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</si>
  <si>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</si>
  <si>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</si>
  <si>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</si>
  <si>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</si>
  <si>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</si>
  <si>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</si>
  <si>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</si>
  <si>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</si>
  <si>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</si>
  <si>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</si>
  <si>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</si>
  <si>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</si>
  <si>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</si>
  <si>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</si>
  <si>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</si>
  <si>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</si>
  <si>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</si>
  <si>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</si>
  <si>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</si>
  <si>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</si>
  <si>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</si>
  <si>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</si>
  <si>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</si>
  <si>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</si>
  <si>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</si>
  <si>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</si>
  <si>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</si>
  <si>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</si>
  <si>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</si>
  <si>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</si>
  <si>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</si>
  <si>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</si>
  <si>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</si>
  <si>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</si>
  <si>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</si>
  <si>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</si>
  <si>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</si>
  <si>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</si>
  <si>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</si>
  <si>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</si>
  <si>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</si>
  <si>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</si>
  <si>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</si>
  <si>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</si>
  <si>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</si>
  <si>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</si>
  <si>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</si>
  <si>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</si>
  <si>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</si>
  <si>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</si>
  <si>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</si>
  <si>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</si>
  <si>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</si>
  <si>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</si>
  <si>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</si>
  <si>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</si>
  <si>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</si>
  <si>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</si>
  <si>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</si>
  <si>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</si>
  <si>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</si>
  <si>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</si>
  <si>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</si>
  <si>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</si>
  <si>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</si>
  <si>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</si>
  <si>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</si>
  <si>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</si>
  <si>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</si>
  <si>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</si>
  <si>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</si>
  <si>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</si>
  <si>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</si>
  <si>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</si>
  <si>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</si>
  <si>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</si>
  <si>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</si>
  <si>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</si>
  <si>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</si>
  <si>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</si>
  <si>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</si>
  <si>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</si>
  <si>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</si>
  <si>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</si>
  <si>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</si>
  <si>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</si>
  <si>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</si>
  <si>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</si>
  <si>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</si>
  <si>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</si>
  <si>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</si>
  <si>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</si>
  <si>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</si>
  <si>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</si>
  <si>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</si>
  <si>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</si>
  <si>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</si>
  <si>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</si>
  <si>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</si>
  <si>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</si>
  <si>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</si>
  <si>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</si>
  <si>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</si>
  <si>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</si>
  <si>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</si>
  <si>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</si>
  <si>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</si>
  <si>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</si>
  <si>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</si>
  <si>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</si>
  <si>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</si>
  <si>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</si>
  <si>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</si>
  <si>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</si>
  <si>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</si>
  <si>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</si>
  <si>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</si>
  <si>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</si>
  <si>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</si>
  <si>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</si>
  <si>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</si>
  <si>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</si>
  <si>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</si>
  <si>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</si>
  <si>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</si>
  <si>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</si>
  <si>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</si>
  <si>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</si>
  <si>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</si>
  <si>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</si>
  <si>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</si>
  <si>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</si>
  <si>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</si>
  <si>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</si>
  <si>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</si>
  <si>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</si>
  <si>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</si>
  <si>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</si>
  <si>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</si>
  <si>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</si>
  <si>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</si>
  <si>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</si>
  <si>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</si>
  <si>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</si>
  <si>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</si>
  <si>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</si>
  <si>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</si>
  <si>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</si>
  <si>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</si>
  <si>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</si>
  <si>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</si>
  <si>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</si>
  <si>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</si>
  <si>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</si>
  <si>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</si>
  <si>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</si>
  <si>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</si>
  <si>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</si>
  <si>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</si>
  <si>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</si>
  <si>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</si>
  <si>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</si>
  <si>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</si>
  <si>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</si>
  <si>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</si>
  <si>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</si>
  <si>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</si>
  <si>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</si>
  <si>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</si>
  <si>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</si>
  <si>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</si>
  <si>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</si>
  <si>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</si>
  <si>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</si>
  <si>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</si>
  <si>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</si>
  <si>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</si>
  <si>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</si>
  <si>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</si>
  <si>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</si>
  <si>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</si>
  <si>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</si>
  <si>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</si>
  <si>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</si>
  <si>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</si>
  <si>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</si>
  <si>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</si>
  <si>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</si>
  <si>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</si>
  <si>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</si>
  <si>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</si>
  <si>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</si>
  <si>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</si>
  <si>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</si>
  <si>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</si>
  <si>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</si>
  <si>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</si>
  <si>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</si>
  <si>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</si>
  <si>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</si>
  <si>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</si>
  <si>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</si>
  <si>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</si>
  <si>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</si>
  <si>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</si>
  <si>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</si>
  <si>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</si>
  <si>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</si>
  <si>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</si>
  <si>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</si>
  <si>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</si>
  <si>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</si>
  <si>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</si>
  <si>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</si>
  <si>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</si>
  <si>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</si>
  <si>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</si>
  <si>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</si>
  <si>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</si>
  <si>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</si>
  <si>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</si>
  <si>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</si>
  <si>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</si>
  <si>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</si>
  <si>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</si>
  <si>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</si>
  <si>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</si>
  <si>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</si>
  <si>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</si>
  <si>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</si>
  <si>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</si>
  <si>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</si>
  <si>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</si>
  <si>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</si>
  <si>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</si>
  <si>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</si>
  <si>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</si>
  <si>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</si>
  <si>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</si>
  <si>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</si>
  <si>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</si>
  <si>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</si>
  <si>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</si>
  <si>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</si>
  <si>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</si>
  <si>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</si>
  <si>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</si>
  <si>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</si>
  <si>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</si>
  <si>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</si>
  <si>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</si>
  <si>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</si>
  <si>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</si>
  <si>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</si>
  <si>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</si>
  <si>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</si>
  <si>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</si>
  <si>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</si>
  <si>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</si>
  <si>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</si>
  <si>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</si>
  <si>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</si>
  <si>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</si>
  <si>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</si>
  <si>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</si>
  <si>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</si>
  <si>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</si>
  <si>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</si>
  <si>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</si>
  <si>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</si>
  <si>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</si>
  <si>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</si>
  <si>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</si>
  <si>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</si>
  <si>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</si>
  <si>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</si>
  <si>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</si>
  <si>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</si>
  <si>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</si>
  <si>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</si>
  <si>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</si>
  <si>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</si>
  <si>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</si>
  <si>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</si>
  <si>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</si>
  <si>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</si>
  <si>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</si>
  <si>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</si>
  <si>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</si>
  <si>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</si>
  <si>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</si>
  <si>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</si>
  <si>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</si>
  <si>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</si>
  <si>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</si>
  <si>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</si>
  <si>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</si>
  <si>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</si>
  <si>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</si>
  <si>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</si>
  <si>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</si>
  <si>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</si>
  <si>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</si>
  <si>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</si>
  <si>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</si>
  <si>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</si>
  <si>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</si>
  <si>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</si>
  <si>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</si>
  <si>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</si>
  <si>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</si>
  <si>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</si>
  <si>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</si>
  <si>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</si>
  <si>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</si>
  <si>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</si>
  <si>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</si>
  <si>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</si>
  <si>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</si>
  <si>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</si>
  <si>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</si>
  <si>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</si>
  <si>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</si>
  <si>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</si>
  <si>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</si>
  <si>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</si>
  <si>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</si>
  <si>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</si>
  <si>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</si>
  <si>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</si>
  <si>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</si>
  <si>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</si>
  <si>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</si>
  <si>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</si>
  <si>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</si>
  <si>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</si>
  <si>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</si>
  <si>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</si>
  <si>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</si>
  <si>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</si>
  <si>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</si>
  <si>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</si>
  <si>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</si>
  <si>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</si>
  <si>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</si>
  <si>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</si>
  <si>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</si>
  <si>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</si>
  <si>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</si>
  <si>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</si>
  <si>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</si>
  <si>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</si>
  <si>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</si>
  <si>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</si>
  <si>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</si>
  <si>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</si>
  <si>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</si>
  <si>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</si>
  <si>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</si>
  <si>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</si>
  <si>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</si>
  <si>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</si>
  <si>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</si>
  <si>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</si>
  <si>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</si>
  <si>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</si>
  <si>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</si>
  <si>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</si>
  <si>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</si>
  <si>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</si>
  <si>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</si>
  <si>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</si>
  <si>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</si>
  <si>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</si>
  <si>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</si>
  <si>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</si>
  <si>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</si>
  <si>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</si>
  <si>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</si>
  <si>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</si>
  <si>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</si>
  <si>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</si>
  <si>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</si>
  <si>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</si>
  <si>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</si>
  <si>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</si>
  <si>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</si>
  <si>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</si>
  <si>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</si>
  <si>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</si>
  <si>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</si>
  <si>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</si>
  <si>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</si>
  <si>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</si>
  <si>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</si>
  <si>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</si>
  <si>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</si>
  <si>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</si>
  <si>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</si>
  <si>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</si>
  <si>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</si>
  <si>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</si>
  <si>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</si>
  <si>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</si>
  <si>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</si>
  <si>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</si>
  <si>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</si>
  <si>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</si>
  <si>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</si>
  <si>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</si>
  <si>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</si>
  <si>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</si>
  <si>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</si>
  <si>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</si>
  <si>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</si>
  <si>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</si>
  <si>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</si>
  <si>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</si>
  <si>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</si>
  <si>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</si>
  <si>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</si>
  <si>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</si>
  <si>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</si>
  <si>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</si>
  <si>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</si>
  <si>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</si>
  <si>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</si>
  <si>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</si>
  <si>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</si>
  <si>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</si>
  <si>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</si>
  <si>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</si>
  <si>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</si>
  <si>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</si>
  <si>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</si>
  <si>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</si>
  <si>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</si>
  <si>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</si>
  <si>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</si>
  <si>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</si>
  <si>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</si>
  <si>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</si>
  <si>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</si>
  <si>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</si>
  <si>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</si>
  <si>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</si>
  <si>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</si>
  <si>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</si>
  <si>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</si>
  <si>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</si>
  <si>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</si>
  <si>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</si>
  <si>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</si>
  <si>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</si>
  <si>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</si>
  <si>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</si>
  <si>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</si>
  <si>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</si>
  <si>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</si>
  <si>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</si>
  <si>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</si>
  <si>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</si>
  <si>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</si>
  <si>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</si>
  <si>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</si>
  <si>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</si>
  <si>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</si>
  <si>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</si>
  <si>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</si>
  <si>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</si>
  <si>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</si>
  <si>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</si>
  <si>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</si>
  <si>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</si>
  <si>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</si>
  <si>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</si>
  <si>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</si>
  <si>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</si>
  <si>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</si>
  <si>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</si>
  <si>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</si>
  <si>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</si>
  <si>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</si>
  <si>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</si>
  <si>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</si>
  <si>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</si>
  <si>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</si>
  <si>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</si>
  <si>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</si>
  <si>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</si>
  <si>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</si>
  <si>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</si>
  <si>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</si>
  <si>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</si>
  <si>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</si>
  <si>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</si>
  <si>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</si>
  <si>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</si>
  <si>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</si>
  <si>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</si>
  <si>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</si>
  <si>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</si>
  <si>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</si>
  <si>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</si>
  <si>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</si>
  <si>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</si>
  <si>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</si>
  <si>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</si>
  <si>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</si>
  <si>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</si>
  <si>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</si>
  <si>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</si>
  <si>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</si>
  <si>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</si>
  <si>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</si>
  <si>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</si>
  <si>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</si>
  <si>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</si>
  <si>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</si>
  <si>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</si>
  <si>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</si>
  <si>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</si>
  <si>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</si>
  <si>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</si>
  <si>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</si>
  <si>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</si>
  <si>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</si>
  <si>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</si>
  <si>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</si>
  <si>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</si>
  <si>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</si>
  <si>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</si>
  <si>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</si>
  <si>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</si>
  <si>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</si>
  <si>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</si>
  <si>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</si>
  <si>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</si>
  <si>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</si>
  <si>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</si>
  <si>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</si>
  <si>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</si>
  <si>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</si>
  <si>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</si>
  <si>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</si>
  <si>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</si>
  <si>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</si>
  <si>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</si>
  <si>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</si>
  <si>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</si>
  <si>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</si>
  <si>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</si>
  <si>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</si>
  <si>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</si>
  <si>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</si>
  <si>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</si>
  <si>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</si>
  <si>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</si>
  <si>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</si>
  <si>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</si>
  <si>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</si>
  <si>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</si>
  <si>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</si>
  <si>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</si>
  <si>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</si>
  <si>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</si>
  <si>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</si>
  <si>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</si>
  <si>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</si>
  <si>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</si>
  <si>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</si>
  <si>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</si>
  <si>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</si>
  <si>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</si>
  <si>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</si>
  <si>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</si>
  <si>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</si>
  <si>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</si>
  <si>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</si>
  <si>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</si>
  <si>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</si>
  <si>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</si>
  <si>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</si>
  <si>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</si>
  <si>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</si>
  <si>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</si>
  <si>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</si>
  <si>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</si>
  <si>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</si>
  <si>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</si>
  <si>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</si>
  <si>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</si>
  <si>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</si>
  <si>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</si>
  <si>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</si>
  <si>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</si>
  <si>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</si>
  <si>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</si>
  <si>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</si>
  <si>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</si>
  <si>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</si>
  <si>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</si>
  <si>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</si>
  <si>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</si>
  <si>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</si>
  <si>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</si>
  <si>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</si>
  <si>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</si>
  <si>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</si>
  <si>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</si>
  <si>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</si>
  <si>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</si>
  <si>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</si>
  <si>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</si>
  <si>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</si>
  <si>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</si>
  <si>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</si>
  <si>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</si>
  <si>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</si>
  <si>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</si>
  <si>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</si>
  <si>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</si>
  <si>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</si>
  <si>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</si>
  <si>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</si>
  <si>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</si>
  <si>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</si>
  <si>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</si>
  <si>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</si>
  <si>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</si>
  <si>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</si>
  <si>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</si>
  <si>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</si>
  <si>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</si>
  <si>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</si>
  <si>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</si>
  <si>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</si>
  <si>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</si>
  <si>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</si>
  <si>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</si>
  <si>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</si>
  <si>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</si>
  <si>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</si>
  <si>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</si>
  <si>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</si>
  <si>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</si>
  <si>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</si>
  <si>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</si>
  <si>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</si>
  <si>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</si>
  <si>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</si>
  <si>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</si>
  <si>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</si>
  <si>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</si>
  <si>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</si>
  <si>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</si>
  <si>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</si>
  <si>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</si>
  <si>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</si>
  <si>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</si>
  <si>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</si>
  <si>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</si>
  <si>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</si>
  <si>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</si>
  <si>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</si>
  <si>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</si>
  <si>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</si>
  <si>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</si>
  <si>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</si>
  <si>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</si>
  <si>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</si>
  <si>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</si>
  <si>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</si>
  <si>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</si>
  <si>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</si>
  <si>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</si>
  <si>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</si>
  <si>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</si>
  <si>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</si>
  <si>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</si>
  <si>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</si>
  <si>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</si>
  <si>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</si>
  <si>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</si>
  <si>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</si>
  <si>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</si>
  <si>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</si>
  <si>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</si>
  <si>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</si>
  <si>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</si>
  <si>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</si>
  <si>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</si>
  <si>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</si>
  <si>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</si>
  <si>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</si>
  <si>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</si>
  <si>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</si>
  <si>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</si>
  <si>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</si>
  <si>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</si>
  <si>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</si>
  <si>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</si>
  <si>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</si>
  <si>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</si>
  <si>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</si>
  <si>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</si>
  <si>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</si>
  <si>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</si>
  <si>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</si>
  <si>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</si>
  <si>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</si>
  <si>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</si>
  <si>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</si>
  <si>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</si>
  <si>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</si>
  <si>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</si>
  <si>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</si>
  <si>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</si>
  <si>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</si>
  <si>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</si>
  <si>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</si>
  <si>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</si>
  <si>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</si>
  <si>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</si>
  <si>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</si>
  <si>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</si>
  <si>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</si>
  <si>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</si>
  <si>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</si>
  <si>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</si>
  <si>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</si>
  <si>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</si>
  <si>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</si>
  <si>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</si>
  <si>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</si>
  <si>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</si>
  <si>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</si>
  <si>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</si>
  <si>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</si>
  <si>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</si>
  <si>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</si>
  <si>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</si>
  <si>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</si>
  <si>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</si>
  <si>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</si>
  <si>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</si>
  <si>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</si>
  <si>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</si>
  <si>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</si>
  <si>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</si>
  <si>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</si>
  <si>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</si>
  <si>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</si>
  <si>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</si>
  <si>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</si>
  <si>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</si>
  <si>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</si>
  <si>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</si>
  <si>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</si>
  <si>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</si>
  <si>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</si>
  <si>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</si>
  <si>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</si>
  <si>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</si>
  <si>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</si>
  <si>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</si>
  <si>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</si>
  <si>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</si>
  <si>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</si>
  <si>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</si>
  <si>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</si>
  <si>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</si>
  <si>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</si>
  <si>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</si>
  <si>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</si>
  <si>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</si>
  <si>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</si>
  <si>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</si>
  <si>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</si>
  <si>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</si>
  <si>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</si>
  <si>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</si>
  <si>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</si>
  <si>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</si>
  <si>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</si>
  <si>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</si>
  <si>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</si>
  <si>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</si>
  <si>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</si>
  <si>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</si>
  <si>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</si>
  <si>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</si>
  <si>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</si>
  <si>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</si>
  <si>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</si>
  <si>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</si>
  <si>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</si>
  <si>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</si>
  <si>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</si>
  <si>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</si>
  <si>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</si>
  <si>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</si>
  <si>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</si>
  <si>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</si>
  <si>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</si>
  <si>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</si>
  <si>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</si>
  <si>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</si>
  <si>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</si>
  <si>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</si>
  <si>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</si>
  <si>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</si>
  <si>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</si>
  <si>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</si>
  <si>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</si>
  <si>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</si>
  <si>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</si>
  <si>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</si>
  <si>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</si>
  <si>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</si>
  <si>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</si>
  <si>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</si>
  <si>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</si>
  <si>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</si>
  <si>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</si>
  <si>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</si>
  <si>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</si>
  <si>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</si>
  <si>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</si>
  <si>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</si>
  <si>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</si>
  <si>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</si>
  <si>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</si>
  <si>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</si>
  <si>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</si>
  <si>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</si>
  <si>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</si>
  <si>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</si>
  <si>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</si>
  <si>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</si>
  <si>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</si>
  <si>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</si>
  <si>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</si>
  <si>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</si>
  <si>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</si>
  <si>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</si>
  <si>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</si>
  <si>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</si>
  <si>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</si>
  <si>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</si>
  <si>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</si>
  <si>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</si>
  <si>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</si>
  <si>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</si>
  <si>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</si>
  <si>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</si>
  <si>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</si>
  <si>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</si>
  <si>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</si>
  <si>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</si>
  <si>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</si>
  <si>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</si>
  <si>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</si>
  <si>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</si>
  <si>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</si>
  <si>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</si>
  <si>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</si>
  <si>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</si>
  <si>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</si>
  <si>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</si>
  <si>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</si>
  <si>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</si>
  <si>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</si>
  <si>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</si>
  <si>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</si>
  <si>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</si>
  <si>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</si>
  <si>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</si>
  <si>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</si>
  <si>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</si>
  <si>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</si>
  <si>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</si>
  <si>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</si>
  <si>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</si>
  <si>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</si>
  <si>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</si>
  <si>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</si>
  <si>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</si>
  <si>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</si>
  <si>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</si>
  <si>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</si>
  <si>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</si>
  <si>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</si>
  <si>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</si>
  <si>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</si>
  <si>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</si>
  <si>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</si>
  <si>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</si>
  <si>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</si>
  <si>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</si>
  <si>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</si>
  <si>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</si>
  <si>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</si>
  <si>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</si>
  <si>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</si>
  <si>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</si>
  <si>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</si>
  <si>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</si>
  <si>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</si>
  <si>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</si>
  <si>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</si>
  <si>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</si>
  <si>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</si>
  <si>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</si>
  <si>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</si>
  <si>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</si>
  <si>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</si>
  <si>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</si>
  <si>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</si>
  <si>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</si>
  <si>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</si>
  <si>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</si>
  <si>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</si>
  <si>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</si>
  <si>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</si>
  <si>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</si>
  <si>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</si>
  <si>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</si>
  <si>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</si>
  <si>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</si>
  <si>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</si>
  <si>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</si>
  <si>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</si>
  <si>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</si>
  <si>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</si>
  <si>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</si>
  <si>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</si>
  <si>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</si>
  <si>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</si>
  <si>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</si>
  <si>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</si>
  <si>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</si>
  <si>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</si>
  <si>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</si>
  <si>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</si>
  <si>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</si>
  <si>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</si>
  <si>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</si>
  <si>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</si>
  <si>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</si>
  <si>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</si>
  <si>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</si>
  <si>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</si>
  <si>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</si>
  <si>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</si>
  <si>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</si>
  <si>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</si>
  <si>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</si>
  <si>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</si>
  <si>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</si>
  <si>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</si>
  <si>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</si>
  <si>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</si>
  <si>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</si>
  <si>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</si>
  <si>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</si>
  <si>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</si>
  <si>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</si>
  <si>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</si>
  <si>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</si>
  <si>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</si>
  <si>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</si>
  <si>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</si>
  <si>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</si>
  <si>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</si>
  <si>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</si>
  <si>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</si>
  <si>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</si>
  <si>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</si>
  <si>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</si>
  <si>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</si>
  <si>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</si>
  <si>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</si>
  <si>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</si>
  <si>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</si>
  <si>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</si>
  <si>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</si>
  <si>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</si>
  <si>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</si>
  <si>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</si>
  <si>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</si>
  <si>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</si>
  <si>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</si>
  <si>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</si>
  <si>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</si>
  <si>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</si>
  <si>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</si>
  <si>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</si>
  <si>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</si>
  <si>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</si>
  <si>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</si>
  <si>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</si>
  <si>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</si>
  <si>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</si>
  <si>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</si>
  <si>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</si>
  <si>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</si>
  <si>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</si>
  <si>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</si>
  <si>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</si>
  <si>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</si>
  <si>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</si>
  <si>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</si>
  <si>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</si>
  <si>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</si>
  <si>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</si>
  <si>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</si>
  <si>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</si>
  <si>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</si>
  <si>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</si>
  <si>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</si>
  <si>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</si>
  <si>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</si>
  <si>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</si>
  <si>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</si>
  <si>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</si>
  <si>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</si>
  <si>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</si>
  <si>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</si>
  <si>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</si>
  <si>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</si>
  <si>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</si>
  <si>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</si>
  <si>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</si>
  <si>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</si>
  <si>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</si>
  <si>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</si>
  <si>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</si>
  <si>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</si>
  <si>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</si>
  <si>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</si>
  <si>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</si>
  <si>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</si>
  <si>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</si>
  <si>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</si>
  <si>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</si>
  <si>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</si>
  <si>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</si>
  <si>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</si>
  <si>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</si>
  <si>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</si>
  <si>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</si>
  <si>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</si>
  <si>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</si>
  <si>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</si>
  <si>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</si>
  <si>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</si>
  <si>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</si>
  <si>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</si>
  <si>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</si>
  <si>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</si>
  <si>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</si>
  <si>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</si>
  <si>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</si>
  <si>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</si>
  <si>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</si>
  <si>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</si>
  <si>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</si>
  <si>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</si>
  <si>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</si>
  <si>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</si>
  <si>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</si>
  <si>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</si>
  <si>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</si>
  <si>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</si>
  <si>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</si>
  <si>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</si>
  <si>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</si>
  <si>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</si>
  <si>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</si>
  <si>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</si>
  <si>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</si>
  <si>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</si>
  <si>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</si>
  <si>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</si>
  <si>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</si>
  <si>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</si>
  <si>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</si>
  <si>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</si>
  <si>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</si>
  <si>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</si>
  <si>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</si>
  <si>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</si>
  <si>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</si>
  <si>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</si>
  <si>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</si>
  <si>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</si>
  <si>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</si>
  <si>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</si>
  <si>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</si>
  <si>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</si>
  <si>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</si>
  <si>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</si>
  <si>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</si>
  <si>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</si>
  <si>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</si>
  <si>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</si>
  <si>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</si>
  <si>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</si>
  <si>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</si>
  <si>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</si>
  <si>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</si>
  <si>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</si>
  <si>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</si>
  <si>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</si>
  <si>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</si>
  <si>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</si>
  <si>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</si>
  <si>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</si>
  <si>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</si>
  <si>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</si>
  <si>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</si>
  <si>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</si>
  <si>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</si>
  <si>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</si>
  <si>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</si>
  <si>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</si>
  <si>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</si>
  <si>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</si>
  <si>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</si>
  <si>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</si>
  <si>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</si>
  <si>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</si>
  <si>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</si>
  <si>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</si>
  <si>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</si>
  <si>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</si>
  <si>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</si>
  <si>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</si>
  <si>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</si>
  <si>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</si>
  <si>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</si>
  <si>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</si>
  <si>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</si>
  <si>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</si>
  <si>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</si>
  <si>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</si>
  <si>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</si>
  <si>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</si>
  <si>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</si>
  <si>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</si>
  <si>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</si>
  <si>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</si>
  <si>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</si>
  <si>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</si>
  <si>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</si>
  <si>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</si>
  <si>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</si>
  <si>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</si>
  <si>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</si>
  <si>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</si>
  <si>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</si>
  <si>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</si>
  <si>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</si>
  <si>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</si>
  <si>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</si>
  <si>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</si>
  <si>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</si>
  <si>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</si>
  <si>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</si>
  <si>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</si>
  <si>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</si>
  <si>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</si>
  <si>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</si>
  <si>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</si>
  <si>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</si>
  <si>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</si>
  <si>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</si>
  <si>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</si>
  <si>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</si>
  <si>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</si>
  <si>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</si>
  <si>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</si>
  <si>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</si>
  <si>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</si>
  <si>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</si>
  <si>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</si>
  <si>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</si>
  <si>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</si>
  <si>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</si>
  <si>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</si>
  <si>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</si>
  <si>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</si>
  <si>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</si>
  <si>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</si>
  <si>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</si>
  <si>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</si>
  <si>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</si>
  <si>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</si>
  <si>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</si>
  <si>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</si>
  <si>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</si>
  <si>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</si>
  <si>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</si>
  <si>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</si>
  <si>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</si>
  <si>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</si>
  <si>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</si>
  <si>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</si>
  <si>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</si>
  <si>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</si>
  <si>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</si>
  <si>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</si>
  <si>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</si>
  <si>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</si>
  <si>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</si>
  <si>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</si>
  <si>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</si>
  <si>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</si>
  <si>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</si>
  <si>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</si>
  <si>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</si>
  <si>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</si>
  <si>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</si>
  <si>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</si>
  <si>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</si>
  <si>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</si>
  <si>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</si>
  <si>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</si>
  <si>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</si>
  <si>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</si>
  <si>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</si>
  <si>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</si>
  <si>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</si>
  <si>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</si>
  <si>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</si>
  <si>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</si>
  <si>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</si>
  <si>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</si>
  <si>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</si>
  <si>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</si>
  <si>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</si>
  <si>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</si>
  <si>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</si>
  <si>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</si>
  <si>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</si>
  <si>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</si>
  <si>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</si>
  <si>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</si>
  <si>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</si>
  <si>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</si>
  <si>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</si>
  <si>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</si>
  <si>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</si>
  <si>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</si>
  <si>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</si>
  <si>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</si>
  <si>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</si>
  <si>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</si>
  <si>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</si>
  <si>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</si>
  <si>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</si>
  <si>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</si>
  <si>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</si>
  <si>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</si>
  <si>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</si>
  <si>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</si>
  <si>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</si>
  <si>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</si>
  <si>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</si>
  <si>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</si>
  <si>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</si>
  <si>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</si>
  <si>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</si>
  <si>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</si>
  <si>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</si>
  <si>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</si>
  <si>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</si>
  <si>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</si>
  <si>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</si>
  <si>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</si>
  <si>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</si>
  <si>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</si>
  <si>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</si>
  <si>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</si>
  <si>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</si>
  <si>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</si>
  <si>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</si>
  <si>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</si>
  <si>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</si>
  <si>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</si>
  <si>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</si>
  <si>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</si>
  <si>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</si>
  <si>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</si>
  <si>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</si>
  <si>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</si>
  <si>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</si>
  <si>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</si>
  <si>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</si>
  <si>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</si>
  <si>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</si>
  <si>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</si>
  <si>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</si>
  <si>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</si>
  <si>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</si>
  <si>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</si>
  <si>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</si>
  <si>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</si>
  <si>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</si>
  <si>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</si>
  <si>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</si>
  <si>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</si>
  <si>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</si>
  <si>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</si>
  <si>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</si>
  <si>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</si>
  <si>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</si>
  <si>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</si>
  <si>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</si>
  <si>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</si>
  <si>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</si>
  <si>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</si>
  <si>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</si>
  <si>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</si>
  <si>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</si>
  <si>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</si>
  <si>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</si>
  <si>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</si>
  <si>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</si>
  <si>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</si>
  <si>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</si>
  <si>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</si>
  <si>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</si>
  <si>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</si>
  <si>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</si>
  <si>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</si>
  <si>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</si>
  <si>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</si>
  <si>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</si>
  <si>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</si>
  <si>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</si>
  <si>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</si>
  <si>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</si>
  <si>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</si>
  <si>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</si>
  <si>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</si>
  <si>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</si>
  <si>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</si>
  <si>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</si>
  <si>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</si>
  <si>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</si>
  <si>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</si>
  <si>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</si>
  <si>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</si>
  <si>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</si>
  <si>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</si>
  <si>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</si>
  <si>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</si>
  <si>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</si>
  <si>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</si>
  <si>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</si>
  <si>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</si>
  <si>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</si>
  <si>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</si>
  <si>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</si>
  <si>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</si>
  <si>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</si>
  <si>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</si>
  <si>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</si>
  <si>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</si>
  <si>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</si>
  <si>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</si>
  <si>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</si>
  <si>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</si>
  <si>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</si>
  <si>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</si>
  <si>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</si>
  <si>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</si>
  <si>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</si>
  <si>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</si>
  <si>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</si>
  <si>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</si>
  <si>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</si>
  <si>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</si>
  <si>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</si>
  <si>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</si>
  <si>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</si>
  <si>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</si>
  <si>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</si>
  <si>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</si>
  <si>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</si>
  <si>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</si>
  <si>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</si>
  <si>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</si>
  <si>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</si>
  <si>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</si>
  <si>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</si>
  <si>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</si>
  <si>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</si>
  <si>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</si>
  <si>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</si>
  <si>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</si>
  <si>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</si>
  <si>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</si>
  <si>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</si>
  <si>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</si>
  <si>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</si>
  <si>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</si>
  <si>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</si>
  <si>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</si>
  <si>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</si>
  <si>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</si>
  <si>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</si>
  <si>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</si>
  <si>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</si>
  <si>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</si>
  <si>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</si>
  <si>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</si>
  <si>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</si>
  <si>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</si>
  <si>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</si>
  <si>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</si>
  <si>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</si>
  <si>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</si>
  <si>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</si>
  <si>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</si>
  <si>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</si>
  <si>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</si>
  <si>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</si>
  <si>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</si>
  <si>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</si>
  <si>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</si>
  <si>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</si>
  <si>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</si>
  <si>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</si>
  <si>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</si>
  <si>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</si>
  <si>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</si>
  <si>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</si>
  <si>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</si>
  <si>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</si>
  <si>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</si>
  <si>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</si>
  <si>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</si>
  <si>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</si>
  <si>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</si>
  <si>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</si>
  <si>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</si>
  <si>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</si>
  <si>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</si>
  <si>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</si>
  <si>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</si>
  <si>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</si>
  <si>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</si>
  <si>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</si>
  <si>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</si>
  <si>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</si>
  <si>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</si>
  <si>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</si>
  <si>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</si>
  <si>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</si>
  <si>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</si>
  <si>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</si>
  <si>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</si>
  <si>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</si>
  <si>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</si>
  <si>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</si>
  <si>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</si>
  <si>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</si>
  <si>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</si>
  <si>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</si>
  <si>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</si>
  <si>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</si>
  <si>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</si>
  <si>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</si>
  <si>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</si>
  <si>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</si>
  <si>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</si>
  <si>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</si>
  <si>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</si>
  <si>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</si>
  <si>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</si>
  <si>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</si>
  <si>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</si>
  <si>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</si>
  <si>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</si>
  <si>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</si>
  <si>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</si>
  <si>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</si>
  <si>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</si>
  <si>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</si>
  <si>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</si>
  <si>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</si>
  <si>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</si>
  <si>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</si>
  <si>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</si>
  <si>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</si>
  <si>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</si>
  <si>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</si>
  <si>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</si>
  <si>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</si>
  <si>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</si>
  <si>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</si>
  <si>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</si>
  <si>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</si>
  <si>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</si>
  <si>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</si>
  <si>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</si>
  <si>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</si>
  <si>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</si>
  <si>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</si>
  <si>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</si>
  <si>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</si>
  <si>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</si>
  <si>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</si>
  <si>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</si>
  <si>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</si>
  <si>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</si>
  <si>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</si>
  <si>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</si>
  <si>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</si>
  <si>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</si>
  <si>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</si>
  <si>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</si>
  <si>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</si>
  <si>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</si>
  <si>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</si>
  <si>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</si>
  <si>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</si>
  <si>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</si>
  <si>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</si>
  <si>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</si>
  <si>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</si>
  <si>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</si>
  <si>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</si>
  <si>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</si>
  <si>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</si>
  <si>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</si>
  <si>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</si>
  <si>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</si>
  <si>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</si>
  <si>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</si>
  <si>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</si>
  <si>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</si>
  <si>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</si>
  <si>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</si>
  <si>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</si>
  <si>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</si>
  <si>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</si>
  <si>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</si>
  <si>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</si>
  <si>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</si>
  <si>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</si>
  <si>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</si>
  <si>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</si>
  <si>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</si>
  <si>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</si>
  <si>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</si>
  <si>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</si>
  <si>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</si>
  <si>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</si>
  <si>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</si>
  <si>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</si>
  <si>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</si>
  <si>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</si>
  <si>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</si>
  <si>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</si>
  <si>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</si>
  <si>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</si>
  <si>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</si>
  <si>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</si>
  <si>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</si>
  <si>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</si>
  <si>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</si>
  <si>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</si>
  <si>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</si>
  <si>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</si>
  <si>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</si>
  <si>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</si>
  <si>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</si>
  <si>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</si>
  <si>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</si>
  <si>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</si>
  <si>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</si>
  <si>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</si>
  <si>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</si>
  <si>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</si>
  <si>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</si>
  <si>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</si>
  <si>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</si>
  <si>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</si>
  <si>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</si>
  <si>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</si>
  <si>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</si>
  <si>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</si>
  <si>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</si>
  <si>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</si>
  <si>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</si>
  <si>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</si>
  <si>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</si>
  <si>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</si>
  <si>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</si>
  <si>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</si>
  <si>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</si>
  <si>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</si>
  <si>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</si>
  <si>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</si>
  <si>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</si>
  <si>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</si>
  <si>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</si>
  <si>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</si>
  <si>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</si>
  <si>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</si>
  <si>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</si>
  <si>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</si>
  <si>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</si>
  <si>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</si>
  <si>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</si>
  <si>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</si>
  <si>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</si>
  <si>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</si>
  <si>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</si>
  <si>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</si>
  <si>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</si>
  <si>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</si>
  <si>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</si>
  <si>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</si>
  <si>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</si>
  <si>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</si>
  <si>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</si>
  <si>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</si>
  <si>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</si>
  <si>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</si>
  <si>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</si>
  <si>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</si>
  <si>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</si>
  <si>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</si>
  <si>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</si>
  <si>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</si>
  <si>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</si>
  <si>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</si>
  <si>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</si>
  <si>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</si>
  <si>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</si>
  <si>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</si>
  <si>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</si>
  <si>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</si>
  <si>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</si>
  <si>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</si>
  <si>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</si>
  <si>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</si>
  <si>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</si>
  <si>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</si>
  <si>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</si>
  <si>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</si>
  <si>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</si>
  <si>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</si>
  <si>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</si>
  <si>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</si>
  <si>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</si>
  <si>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</si>
  <si>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</si>
  <si>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</si>
  <si>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</si>
  <si>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</si>
  <si>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</si>
  <si>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</si>
  <si>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</si>
  <si>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</si>
  <si>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</si>
  <si>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</si>
  <si>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</si>
  <si>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</si>
  <si>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</si>
  <si>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</si>
  <si>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</si>
  <si>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</si>
  <si>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</si>
  <si>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</si>
  <si>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</si>
  <si>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</si>
  <si>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</si>
  <si>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</si>
  <si>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</si>
  <si>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</si>
  <si>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</si>
  <si>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</si>
  <si>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</si>
  <si>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</si>
  <si>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</si>
  <si>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</si>
  <si>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</si>
  <si>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</si>
  <si>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</si>
  <si>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</si>
  <si>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</si>
  <si>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</si>
  <si>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</si>
  <si>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</si>
  <si>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</si>
  <si>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</si>
  <si>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</si>
  <si>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</si>
  <si>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</si>
  <si>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</si>
  <si>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</si>
  <si>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</si>
  <si>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</si>
  <si>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</si>
  <si>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</si>
  <si>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</si>
  <si>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</si>
  <si>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</si>
  <si>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</si>
  <si>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</si>
  <si>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</si>
  <si>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</si>
  <si>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</si>
  <si>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</si>
  <si>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</si>
  <si>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</si>
  <si>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</si>
  <si>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</si>
  <si>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</si>
  <si>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</si>
  <si>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</si>
  <si>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</si>
  <si>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</si>
  <si>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</si>
  <si>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</si>
  <si>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</si>
  <si>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</si>
  <si>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</si>
  <si>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</si>
  <si>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</si>
  <si>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</si>
  <si>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</si>
  <si>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</si>
  <si>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</si>
  <si>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</si>
  <si>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</si>
  <si>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</si>
  <si>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</si>
  <si>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</si>
  <si>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</si>
  <si>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</si>
  <si>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</si>
  <si>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</si>
  <si>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</si>
  <si>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</si>
  <si>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</si>
  <si>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</si>
  <si>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</si>
  <si>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</si>
  <si>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</si>
  <si>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</si>
  <si>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</si>
  <si>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</si>
  <si>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</si>
  <si>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</si>
  <si>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</si>
  <si>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</si>
  <si>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</si>
  <si>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</si>
  <si>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</si>
  <si>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</si>
  <si>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</si>
  <si>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</si>
  <si>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</si>
  <si>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</si>
  <si>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</si>
  <si>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</si>
  <si>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</si>
  <si>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</si>
  <si>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</si>
  <si>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</si>
  <si>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</si>
  <si>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</si>
  <si>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</si>
  <si>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</si>
  <si>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</si>
  <si>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</si>
  <si>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</si>
  <si>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</si>
  <si>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</si>
  <si>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</si>
  <si>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</si>
  <si>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</si>
  <si>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</si>
  <si>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</si>
  <si>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</si>
  <si>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</si>
  <si>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</si>
  <si>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</si>
  <si>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</si>
  <si>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</si>
  <si>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</si>
  <si>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</si>
  <si>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</si>
  <si>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</si>
  <si>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</si>
  <si>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</si>
  <si>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</si>
  <si>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</si>
  <si>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</si>
  <si>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</si>
  <si>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</si>
  <si>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</si>
  <si>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</si>
  <si>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</si>
  <si>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</si>
  <si>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</si>
  <si>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</si>
  <si>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</si>
  <si>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</si>
  <si>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</si>
  <si>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</si>
  <si>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</si>
  <si>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</si>
  <si>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</si>
  <si>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</si>
  <si>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</si>
  <si>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</si>
  <si>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</si>
  <si>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</si>
  <si>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</si>
  <si>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</si>
  <si>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</si>
  <si>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</si>
  <si>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</si>
  <si>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</si>
  <si>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</si>
  <si>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</si>
  <si>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</si>
  <si>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</si>
  <si>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</si>
  <si>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</si>
  <si>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</si>
  <si>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</si>
  <si>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</si>
  <si>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</si>
  <si>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</si>
  <si>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</si>
  <si>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</si>
  <si>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</si>
  <si>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</si>
  <si>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</si>
  <si>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</si>
  <si>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</si>
  <si>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</si>
  <si>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</si>
  <si>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</si>
  <si>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</si>
  <si>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</si>
  <si>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</si>
  <si>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</si>
  <si>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</si>
  <si>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</si>
  <si>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</si>
  <si>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</si>
  <si>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</si>
  <si>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</si>
  <si>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</si>
  <si>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</si>
  <si>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</si>
  <si>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</si>
  <si>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</si>
  <si>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</si>
  <si>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</si>
  <si>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</si>
  <si>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</si>
  <si>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</si>
  <si>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</si>
  <si>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</si>
  <si>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</si>
  <si>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</si>
  <si>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</si>
  <si>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</si>
  <si>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</si>
  <si>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</si>
  <si>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</si>
  <si>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</si>
  <si>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</si>
  <si>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</si>
  <si>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</si>
  <si>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</si>
  <si>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</si>
  <si>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</si>
  <si>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</si>
  <si>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</si>
  <si>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</si>
  <si>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</si>
  <si>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</si>
  <si>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</si>
  <si>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</si>
  <si>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</si>
  <si>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</si>
  <si>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</si>
  <si>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</si>
  <si>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</si>
  <si>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</si>
  <si>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</si>
  <si>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</si>
  <si>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</si>
  <si>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</si>
  <si>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</si>
  <si>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</si>
  <si>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</si>
  <si>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</si>
  <si>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</si>
  <si>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</si>
  <si>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</si>
  <si>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</si>
  <si>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</si>
  <si>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</si>
  <si>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</si>
  <si>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</si>
  <si>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</si>
  <si>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</si>
  <si>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</si>
  <si>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</si>
  <si>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</si>
  <si>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</si>
  <si>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</si>
  <si>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</si>
  <si>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</si>
  <si>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</si>
  <si>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</si>
  <si>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</si>
  <si>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</si>
  <si>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</si>
  <si>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</si>
  <si>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</si>
  <si>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</si>
  <si>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</si>
  <si>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</si>
  <si>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</si>
  <si>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</si>
  <si>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</si>
  <si>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</si>
  <si>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</si>
  <si>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</si>
  <si>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</si>
  <si>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</si>
  <si>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</si>
  <si>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</si>
  <si>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</si>
  <si>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</si>
  <si>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</si>
  <si>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</si>
  <si>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</si>
  <si>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</si>
  <si>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</si>
  <si>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</si>
  <si>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</si>
  <si>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</si>
  <si>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</si>
  <si>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</si>
  <si>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</si>
  <si>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</si>
  <si>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</si>
  <si>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</si>
  <si>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</si>
  <si>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</si>
  <si>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</si>
  <si>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</si>
  <si>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</si>
  <si>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</si>
  <si>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</si>
  <si>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</si>
  <si>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</si>
  <si>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</si>
  <si>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</si>
  <si>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</si>
  <si>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</si>
  <si>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</si>
  <si>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</si>
  <si>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</si>
  <si>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</si>
  <si>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</si>
  <si>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</si>
  <si>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</si>
  <si>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</si>
  <si>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</si>
  <si>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</si>
  <si>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</si>
  <si>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</si>
  <si>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</si>
  <si>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</si>
  <si>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</si>
  <si>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</si>
  <si>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</si>
  <si>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</si>
  <si>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</si>
  <si>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</si>
  <si>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</si>
  <si>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</si>
  <si>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</si>
  <si>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</si>
  <si>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</si>
  <si>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</si>
  <si>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</si>
  <si>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</si>
  <si>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</si>
  <si>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</si>
  <si>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</si>
  <si>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</si>
  <si>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</si>
  <si>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</si>
  <si>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</si>
  <si>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</si>
  <si>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</si>
  <si>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</si>
  <si>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</si>
  <si>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</si>
  <si>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</si>
  <si>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</si>
  <si>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</si>
  <si>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</si>
  <si>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</si>
  <si>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</si>
  <si>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</si>
  <si>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</si>
  <si>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</si>
  <si>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</si>
  <si>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</si>
  <si>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</si>
  <si>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</si>
  <si>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</si>
  <si>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</si>
  <si>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</si>
  <si>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</si>
  <si>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</si>
  <si>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</si>
  <si>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</si>
  <si>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</si>
  <si>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</si>
  <si>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</si>
  <si>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</si>
  <si>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</si>
  <si>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</si>
  <si>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</si>
  <si>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</si>
  <si>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</si>
  <si>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</si>
  <si>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</si>
  <si>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</si>
  <si>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</si>
  <si>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</si>
  <si>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</si>
  <si>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</si>
  <si>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</si>
  <si>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</si>
  <si>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</si>
  <si>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</si>
  <si>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</si>
  <si>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</si>
  <si>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</si>
  <si>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</si>
  <si>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</si>
  <si>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</si>
  <si>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</si>
  <si>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</si>
  <si>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</si>
  <si>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</si>
  <si>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</si>
  <si>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</si>
  <si>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</si>
  <si>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</si>
  <si>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</si>
  <si>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</si>
  <si>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</si>
  <si>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</si>
  <si>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</si>
  <si>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</si>
  <si>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</si>
  <si>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</si>
  <si>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</si>
  <si>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</si>
  <si>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</si>
  <si>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</si>
  <si>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</si>
  <si>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</si>
  <si>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</si>
  <si>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</si>
  <si>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</si>
  <si>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</si>
  <si>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</si>
  <si>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</si>
  <si>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</si>
  <si>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</si>
  <si>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</si>
  <si>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</si>
  <si>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</si>
  <si>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</si>
  <si>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</si>
  <si>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</si>
  <si>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</si>
  <si>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</si>
  <si>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</si>
  <si>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</si>
  <si>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</si>
  <si>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</si>
  <si>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</si>
  <si>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</si>
  <si>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</si>
  <si>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</si>
  <si>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</si>
  <si>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</si>
  <si>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</si>
  <si>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</si>
  <si>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</si>
  <si>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</si>
  <si>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</si>
  <si>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</si>
  <si>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</si>
  <si>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</si>
  <si>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</si>
  <si>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</si>
  <si>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</si>
  <si>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</si>
  <si>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</si>
  <si>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</si>
  <si>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</si>
  <si>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</si>
  <si>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</si>
  <si>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</si>
  <si>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</si>
  <si>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</si>
  <si>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</si>
  <si>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</si>
  <si>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</si>
  <si>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</si>
  <si>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</si>
  <si>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</si>
  <si>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</si>
  <si>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</si>
  <si>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</si>
  <si>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</si>
  <si>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</si>
  <si>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</si>
  <si>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</si>
  <si>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</si>
  <si>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</si>
  <si>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</si>
  <si>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</si>
  <si>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</si>
  <si>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</si>
  <si>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</si>
  <si>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</si>
  <si>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</si>
  <si>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</si>
  <si>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</si>
  <si>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</si>
  <si>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</si>
  <si>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</si>
  <si>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</si>
  <si>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</si>
  <si>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</si>
  <si>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</si>
  <si>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</si>
  <si>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</si>
  <si>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</si>
  <si>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</si>
  <si>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</si>
  <si>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</si>
  <si>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</si>
  <si>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</si>
  <si>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</si>
  <si>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</si>
  <si>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</si>
  <si>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</si>
  <si>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</si>
  <si>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</si>
  <si>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</si>
  <si>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</si>
  <si>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</si>
  <si>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</si>
  <si>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</si>
  <si>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</si>
  <si>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</si>
  <si>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</si>
  <si>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</si>
  <si>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</si>
  <si>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</si>
  <si>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</si>
  <si>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</si>
  <si>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</si>
  <si>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</si>
  <si>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</si>
  <si>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</si>
  <si>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</si>
  <si>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</si>
  <si>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</si>
  <si>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</si>
  <si>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</si>
  <si>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</si>
  <si>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</si>
  <si>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</si>
  <si>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</si>
  <si>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</si>
  <si>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</si>
  <si>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</si>
  <si>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</si>
  <si>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</si>
  <si>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</si>
  <si>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</si>
  <si>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</si>
  <si>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</si>
  <si>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</si>
  <si>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</si>
  <si>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</si>
  <si>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</si>
  <si>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</si>
  <si>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</si>
  <si>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</si>
  <si>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</si>
  <si>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</si>
  <si>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</si>
  <si>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</si>
  <si>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</si>
  <si>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</si>
  <si>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</si>
  <si>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</si>
  <si>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</si>
  <si>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</si>
  <si>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</si>
  <si>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</si>
  <si>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</si>
  <si>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</si>
  <si>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</si>
  <si>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</si>
  <si>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</si>
  <si>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</si>
  <si>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</si>
  <si>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</si>
  <si>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</si>
  <si>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</si>
  <si>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</si>
  <si>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</si>
  <si>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</si>
  <si>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</si>
  <si>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</si>
  <si>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</si>
  <si>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</si>
  <si>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</si>
  <si>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</si>
  <si>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</si>
  <si>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</si>
  <si>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</si>
  <si>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</si>
  <si>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</si>
  <si>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</si>
  <si>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</si>
  <si>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</si>
  <si>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</si>
  <si>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</si>
  <si>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</si>
  <si>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</si>
  <si>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</si>
  <si>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</si>
  <si>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</si>
  <si>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</si>
  <si>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</si>
  <si>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</si>
  <si>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</si>
  <si>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</si>
  <si>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</si>
  <si>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</si>
  <si>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</si>
  <si>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</si>
  <si>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</si>
  <si>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</si>
  <si>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</si>
  <si>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</si>
  <si>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</si>
  <si>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</si>
  <si>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</si>
  <si>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</si>
  <si>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</si>
  <si>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</si>
  <si>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</si>
  <si>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</si>
  <si>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</si>
  <si>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</si>
  <si>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</si>
  <si>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</si>
  <si>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</si>
  <si>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</si>
  <si>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</si>
  <si>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</si>
  <si>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</si>
  <si>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</si>
  <si>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</si>
  <si>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</si>
  <si>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</si>
  <si>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</si>
  <si>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</si>
  <si>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</si>
  <si>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</si>
  <si>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</si>
  <si>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</si>
  <si>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</si>
  <si>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</si>
  <si>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</si>
  <si>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</si>
  <si>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</si>
  <si>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</si>
  <si>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</si>
  <si>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</si>
  <si>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</si>
  <si>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</si>
  <si>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</si>
  <si>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</si>
  <si>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</si>
  <si>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</si>
  <si>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</si>
  <si>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</si>
  <si>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</si>
  <si>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</si>
  <si>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</si>
  <si>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</si>
  <si>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</si>
  <si>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</si>
  <si>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</si>
  <si>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</si>
  <si>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</si>
  <si>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</si>
  <si>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</si>
  <si>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</si>
  <si>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</si>
  <si>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</si>
  <si>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</si>
  <si>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</si>
  <si>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</si>
  <si>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</si>
  <si>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</si>
  <si>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</si>
  <si>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</si>
  <si>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</si>
  <si>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</si>
  <si>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</si>
  <si>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</si>
  <si>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</si>
  <si>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</si>
  <si>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</si>
  <si>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</si>
  <si>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</si>
  <si>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</si>
  <si>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</si>
  <si>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</si>
  <si>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</si>
  <si>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</si>
  <si>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</si>
  <si>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</si>
  <si>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</si>
  <si>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</si>
  <si>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</si>
  <si>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</si>
  <si>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</si>
  <si>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</si>
  <si>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</si>
  <si>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</si>
  <si>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</si>
  <si>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</si>
  <si>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</si>
  <si>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</si>
  <si>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</si>
  <si>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</si>
  <si>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</si>
  <si>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</si>
  <si>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</si>
  <si>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</si>
  <si>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</si>
  <si>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</si>
  <si>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</si>
  <si>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</si>
  <si>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</si>
  <si>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</si>
  <si>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</si>
  <si>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</si>
  <si>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</si>
  <si>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</si>
  <si>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</si>
  <si>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</si>
  <si>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</si>
  <si>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</si>
  <si>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</si>
  <si>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</si>
  <si>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</si>
  <si>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</si>
  <si>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</si>
  <si>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</si>
  <si>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</si>
  <si>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</si>
  <si>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</si>
  <si>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</si>
  <si>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</si>
  <si>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</si>
  <si>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</si>
  <si>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</si>
  <si>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</si>
  <si>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</si>
  <si>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</si>
  <si>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</si>
  <si>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</si>
  <si>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</si>
  <si>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</si>
  <si>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</si>
  <si>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</si>
  <si>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</si>
  <si>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</si>
  <si>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</si>
  <si>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</si>
  <si>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</si>
  <si>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</si>
  <si>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</si>
  <si>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</si>
  <si>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</si>
  <si>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</si>
  <si>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</si>
  <si>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</si>
  <si>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</si>
  <si>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</si>
  <si>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</si>
  <si>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</si>
  <si>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</si>
  <si>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</si>
  <si>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</si>
  <si>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</si>
  <si>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</si>
  <si>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</si>
  <si>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</si>
  <si>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</si>
  <si>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</si>
  <si>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</si>
  <si>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</si>
  <si>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</si>
  <si>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</si>
  <si>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</si>
  <si>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</si>
  <si>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</si>
  <si>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</si>
  <si>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</si>
  <si>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</si>
  <si>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</si>
  <si>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</si>
  <si>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</si>
  <si>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</si>
  <si>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</si>
  <si>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</si>
  <si>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</si>
  <si>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</si>
  <si>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</si>
  <si>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</si>
  <si>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</si>
  <si>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</si>
  <si>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</si>
  <si>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</si>
  <si>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</si>
  <si>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</si>
  <si>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</si>
  <si>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</si>
  <si>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</si>
  <si>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</si>
  <si>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</si>
  <si>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</si>
  <si>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</si>
  <si>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</si>
  <si>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</si>
  <si>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</si>
  <si>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</si>
  <si>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</si>
  <si>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</si>
  <si>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</si>
  <si>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</si>
  <si>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</si>
  <si>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</si>
  <si>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</si>
  <si>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</si>
  <si>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</si>
  <si>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</si>
  <si>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</si>
  <si>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</si>
  <si>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</si>
  <si>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</si>
  <si>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</si>
  <si>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</si>
  <si>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</si>
  <si>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</si>
  <si>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</si>
  <si>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</si>
  <si>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</si>
  <si>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</si>
  <si>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</si>
  <si>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</si>
  <si>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</si>
  <si>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</si>
  <si>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</si>
  <si>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</si>
  <si>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</si>
  <si>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</si>
  <si>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</si>
  <si>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</si>
  <si>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</si>
  <si>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</si>
  <si>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</si>
  <si>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</si>
  <si>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</si>
  <si>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</si>
  <si>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</si>
  <si>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</si>
  <si>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</si>
  <si>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</si>
  <si>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</si>
  <si>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</si>
  <si>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</si>
  <si>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</si>
  <si>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</si>
  <si>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</si>
  <si>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</si>
  <si>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</si>
  <si>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</si>
  <si>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</si>
  <si>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</si>
  <si>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</si>
  <si>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</si>
  <si>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</si>
  <si>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</si>
  <si>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</si>
  <si>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</si>
  <si>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</si>
  <si>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</si>
  <si>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</si>
  <si>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</si>
  <si>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</si>
  <si>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</si>
  <si>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</si>
  <si>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</si>
  <si>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</si>
  <si>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</si>
  <si>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</si>
  <si>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</si>
  <si>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</si>
  <si>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</si>
  <si>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</si>
  <si>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</si>
  <si>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</si>
  <si>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</si>
  <si>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</si>
  <si>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</si>
  <si>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</si>
  <si>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</si>
  <si>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</si>
  <si>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</si>
  <si>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</si>
  <si>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</si>
  <si>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</si>
  <si>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</si>
  <si>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</si>
  <si>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</si>
  <si>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</si>
  <si>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</si>
  <si>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</si>
  <si>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</si>
  <si>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</si>
  <si>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</si>
  <si>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</si>
  <si>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</si>
  <si>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</si>
  <si>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</si>
  <si>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</si>
  <si>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</si>
  <si>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</si>
  <si>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</si>
  <si>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</si>
  <si>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</si>
  <si>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</si>
  <si>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</si>
  <si>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</si>
  <si>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</si>
  <si>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</si>
  <si>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</si>
  <si>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</si>
  <si>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</si>
  <si>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</si>
  <si>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</si>
  <si>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</si>
  <si>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</si>
  <si>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</si>
  <si>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</si>
  <si>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</si>
  <si>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</si>
  <si>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</si>
  <si>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</si>
  <si>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</si>
  <si>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</si>
  <si>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</si>
  <si>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</si>
  <si>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</si>
  <si>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</si>
  <si>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</si>
  <si>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</si>
  <si>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</si>
  <si>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</si>
  <si>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</si>
  <si>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</si>
  <si>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</si>
  <si>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</si>
  <si>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</si>
  <si>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</si>
  <si>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</si>
  <si>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</si>
  <si>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</si>
  <si>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</si>
  <si>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</si>
  <si>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</si>
  <si>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</si>
  <si>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</si>
  <si>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</si>
  <si>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</si>
  <si>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</si>
  <si>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</si>
  <si>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</si>
  <si>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</si>
  <si>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</si>
  <si>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</si>
  <si>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</si>
  <si>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</si>
  <si>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</si>
  <si>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</si>
  <si>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</si>
  <si>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</si>
  <si>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</si>
  <si>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</si>
  <si>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</si>
  <si>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</si>
  <si>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</si>
  <si>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</si>
  <si>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</si>
  <si>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</si>
  <si>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</si>
  <si>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</si>
  <si>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</si>
  <si>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</si>
  <si>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</si>
  <si>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</si>
  <si>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</si>
  <si>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</si>
  <si>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</si>
  <si>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</si>
  <si>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</si>
  <si>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</si>
  <si>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</si>
  <si>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</si>
  <si>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</si>
  <si>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</si>
  <si>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</si>
  <si>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</si>
  <si>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</si>
  <si>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</si>
  <si>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</si>
  <si>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</si>
  <si>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</si>
  <si>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</si>
  <si>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</si>
  <si>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</si>
  <si>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</si>
  <si>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</si>
  <si>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</si>
  <si>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</si>
  <si>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</si>
  <si>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</si>
  <si>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</si>
  <si>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</si>
  <si>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</si>
  <si>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</si>
  <si>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</si>
  <si>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</si>
  <si>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</si>
  <si>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</si>
  <si>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</si>
  <si>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</si>
  <si>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</si>
  <si>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</si>
  <si>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</si>
  <si>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</si>
  <si>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</si>
  <si>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</si>
  <si>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</si>
  <si>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</si>
  <si>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</si>
  <si>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</si>
  <si>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</si>
  <si>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</si>
  <si>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</si>
  <si>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</si>
  <si>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</si>
  <si>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</si>
  <si>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</si>
  <si>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</si>
  <si>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</si>
  <si>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</si>
  <si>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</si>
  <si>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</si>
  <si>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</si>
  <si>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</si>
  <si>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</si>
  <si>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</si>
  <si>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</si>
  <si>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</si>
  <si>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</si>
  <si>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</si>
  <si>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</si>
  <si>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</si>
  <si>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</si>
  <si>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</si>
  <si>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</si>
  <si>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</si>
  <si>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</si>
  <si>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</si>
  <si>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</si>
  <si>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</si>
  <si>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</si>
  <si>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</si>
  <si>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</si>
  <si>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</si>
  <si>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</si>
  <si>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</si>
  <si>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</si>
  <si>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</si>
  <si>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</si>
  <si>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</si>
  <si>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</si>
  <si>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</si>
  <si>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</si>
  <si>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</si>
  <si>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</si>
  <si>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</si>
  <si>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</si>
  <si>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</si>
  <si>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</si>
  <si>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</si>
  <si>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</si>
  <si>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</si>
  <si>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</si>
  <si>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</si>
  <si>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</si>
  <si>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</si>
  <si>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</si>
  <si>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</si>
  <si>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</si>
  <si>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</si>
  <si>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</si>
  <si>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</si>
  <si>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</si>
  <si>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</si>
  <si>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</si>
  <si>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</si>
  <si>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</si>
  <si>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</si>
  <si>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</si>
  <si>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</si>
  <si>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</si>
  <si>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</si>
  <si>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</si>
  <si>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</si>
  <si>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</si>
  <si>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</si>
  <si>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</si>
  <si>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</si>
  <si>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</si>
  <si>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</si>
  <si>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</si>
  <si>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</si>
  <si>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</si>
  <si>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</si>
  <si>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</si>
  <si>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</si>
  <si>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</si>
  <si>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</si>
  <si>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</si>
  <si>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</si>
  <si>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</si>
  <si>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</si>
  <si>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</si>
  <si>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</si>
  <si>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</si>
  <si>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</si>
  <si>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</si>
  <si>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</si>
  <si>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</si>
  <si>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</si>
  <si>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</si>
  <si>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</si>
  <si>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</si>
  <si>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</si>
  <si>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</si>
  <si>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</si>
  <si>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</si>
  <si>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</si>
  <si>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</si>
  <si>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</si>
  <si>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</si>
  <si>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</si>
  <si>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</si>
  <si>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</si>
  <si>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</si>
  <si>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</si>
  <si>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</si>
  <si>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</si>
  <si>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</si>
  <si>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</si>
  <si>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</si>
  <si>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</si>
  <si>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</si>
  <si>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</si>
  <si>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</si>
  <si>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</si>
  <si>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</si>
  <si>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</si>
  <si>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</si>
  <si>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</si>
  <si>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</si>
  <si>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</si>
  <si>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</si>
  <si>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</si>
  <si>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</si>
  <si>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</si>
  <si>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</si>
  <si>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</si>
  <si>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</si>
  <si>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</si>
  <si>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</si>
  <si>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</si>
  <si>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</si>
  <si>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</si>
  <si>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</si>
  <si>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</si>
  <si>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</si>
  <si>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</si>
  <si>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</si>
  <si>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</si>
  <si>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</si>
  <si>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</si>
  <si>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</si>
  <si>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</si>
  <si>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</si>
  <si>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</si>
  <si>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</si>
  <si>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</si>
  <si>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</si>
  <si>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</si>
  <si>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</si>
  <si>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</si>
  <si>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</si>
  <si>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</si>
  <si>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</si>
  <si>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</si>
  <si>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</si>
  <si>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</si>
  <si>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</si>
  <si>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</si>
  <si>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</si>
  <si>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</si>
  <si>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</si>
  <si>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</si>
  <si>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</si>
  <si>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</si>
  <si>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</si>
  <si>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</si>
  <si>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</si>
  <si>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</si>
  <si>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</si>
  <si>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</si>
  <si>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</si>
  <si>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</si>
  <si>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</si>
  <si>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</si>
  <si>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</si>
  <si>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</si>
  <si>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</si>
  <si>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</si>
  <si>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</si>
  <si>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</si>
  <si>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</si>
  <si>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</si>
  <si>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</si>
  <si>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</si>
  <si>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</si>
  <si>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</si>
  <si>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</si>
  <si>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</si>
  <si>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</si>
  <si>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</si>
  <si>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</si>
  <si>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</si>
  <si>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</si>
  <si>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</si>
  <si>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</si>
  <si>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</si>
  <si>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</si>
  <si>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</si>
  <si>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</si>
  <si>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</si>
  <si>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</si>
  <si>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</si>
  <si>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</si>
  <si>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</si>
  <si>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</si>
  <si>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</si>
  <si>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</si>
  <si>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</si>
  <si>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</si>
  <si>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</si>
  <si>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</si>
  <si>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</si>
  <si>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</si>
  <si>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</si>
  <si>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</si>
  <si>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</si>
  <si>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</si>
  <si>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</si>
  <si>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</si>
  <si>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</si>
  <si>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</si>
  <si>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</si>
  <si>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</si>
  <si>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</si>
  <si>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</si>
  <si>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</si>
  <si>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</si>
  <si>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</si>
  <si>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</si>
  <si>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</si>
  <si>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</si>
  <si>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</si>
  <si>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</si>
  <si>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</si>
  <si>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</si>
  <si>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</si>
  <si>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</si>
  <si>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</si>
  <si>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</si>
  <si>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</si>
  <si>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</si>
  <si>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</si>
  <si>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</si>
  <si>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</si>
  <si>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</si>
  <si>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</si>
  <si>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</si>
  <si>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</si>
  <si>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</si>
  <si>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</si>
  <si>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</si>
  <si>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</si>
  <si>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</si>
  <si>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</si>
  <si>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</si>
  <si>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</si>
  <si>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</si>
  <si>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</si>
  <si>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</si>
  <si>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</si>
  <si>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</si>
  <si>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</si>
  <si>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</si>
  <si>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</si>
  <si>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</si>
  <si>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</si>
  <si>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</si>
  <si>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</si>
  <si>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</si>
  <si>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</si>
  <si>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</si>
  <si>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</si>
  <si>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</si>
  <si>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</si>
  <si>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</si>
  <si>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</si>
  <si>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</si>
  <si>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</si>
  <si>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</si>
  <si>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</si>
  <si>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</si>
  <si>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</si>
  <si>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</si>
  <si>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</si>
  <si>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</si>
  <si>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</si>
  <si>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</si>
  <si>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</si>
  <si>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</si>
  <si>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</si>
  <si>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</si>
  <si>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</si>
  <si>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</si>
  <si>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</si>
  <si>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</si>
  <si>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</si>
  <si>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</si>
  <si>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</si>
  <si>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</si>
  <si>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</si>
  <si>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</si>
  <si>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</si>
  <si>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</si>
  <si>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</si>
  <si>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</si>
  <si>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</si>
  <si>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</si>
  <si>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</si>
  <si>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</si>
  <si>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</si>
  <si>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</si>
  <si>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</si>
  <si>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</si>
  <si>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</si>
  <si>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</si>
  <si>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</si>
  <si>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</si>
  <si>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</si>
  <si>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</si>
  <si>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</si>
  <si>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</si>
  <si>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</si>
  <si>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</si>
  <si>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</si>
  <si>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</si>
  <si>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</si>
  <si>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</si>
  <si>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</si>
  <si>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</si>
  <si>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</si>
  <si>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</si>
  <si>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</si>
  <si>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</si>
  <si>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</si>
  <si>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</si>
  <si>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</si>
  <si>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</si>
  <si>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</si>
  <si>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</si>
  <si>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</si>
  <si>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</si>
  <si>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</si>
  <si>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</si>
  <si>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</si>
  <si>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</si>
  <si>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</si>
  <si>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</si>
  <si>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</si>
  <si>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</si>
  <si>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</si>
  <si>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</si>
  <si>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</si>
  <si>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</si>
  <si>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</si>
  <si>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</si>
  <si>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</si>
  <si>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</si>
  <si>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</si>
  <si>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</si>
  <si>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</si>
  <si>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</si>
  <si>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</si>
  <si>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</si>
  <si>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</si>
  <si>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</si>
  <si>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</si>
  <si>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</si>
  <si>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</si>
  <si>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</si>
  <si>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</si>
  <si>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</si>
  <si>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</si>
  <si>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</si>
  <si>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</si>
  <si>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</si>
  <si>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</si>
  <si>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</si>
  <si>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</si>
  <si>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</si>
  <si>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</si>
  <si>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</si>
  <si>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</si>
  <si>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</si>
  <si>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</si>
  <si>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</si>
  <si>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</si>
  <si>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</si>
  <si>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</si>
  <si>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</si>
  <si>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</si>
  <si>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</si>
  <si>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</si>
  <si>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</si>
  <si>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</si>
  <si>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</si>
  <si>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</si>
  <si>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</si>
  <si>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</si>
  <si>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</si>
  <si>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</si>
  <si>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</si>
  <si>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</si>
  <si>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</si>
  <si>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</si>
  <si>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</si>
  <si>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</si>
  <si>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</si>
  <si>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</si>
  <si>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</si>
  <si>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</si>
  <si>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</si>
  <si>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</si>
  <si>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</si>
  <si>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</si>
  <si>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</si>
  <si>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</si>
  <si>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</si>
  <si>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</si>
  <si>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</si>
  <si>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</si>
  <si>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</si>
  <si>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</si>
  <si>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</si>
  <si>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</si>
  <si>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</si>
  <si>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</si>
  <si>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</si>
  <si>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</si>
  <si>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</si>
  <si>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</si>
  <si>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</si>
  <si>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</si>
  <si>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</si>
  <si>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</si>
  <si>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</si>
  <si>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</si>
  <si>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</si>
  <si>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</si>
  <si>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</si>
  <si>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</si>
  <si>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</si>
  <si>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</si>
  <si>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</si>
  <si>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</si>
  <si>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</si>
  <si>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</si>
  <si>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</si>
  <si>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</si>
  <si>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</si>
  <si>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</si>
  <si>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</si>
  <si>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</si>
  <si>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</si>
  <si>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</si>
  <si>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</si>
  <si>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</si>
  <si>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</si>
  <si>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</si>
  <si>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</si>
  <si>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</si>
  <si>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</si>
  <si>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</si>
  <si>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</si>
  <si>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</si>
  <si>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</si>
  <si>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</si>
  <si>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</si>
  <si>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</si>
  <si>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</si>
  <si>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</si>
  <si>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</si>
  <si>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</si>
  <si>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</si>
  <si>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</si>
  <si>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</si>
  <si>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</si>
  <si>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</si>
  <si>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</si>
  <si>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</si>
  <si>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</si>
  <si>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</si>
  <si>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</si>
  <si>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</si>
  <si>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</si>
  <si>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</si>
  <si>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</si>
  <si>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</si>
  <si>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</si>
  <si>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</si>
  <si>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</si>
  <si>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</si>
  <si>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</si>
  <si>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</si>
  <si>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</si>
  <si>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</si>
  <si>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</si>
  <si>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</si>
  <si>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</si>
  <si>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</si>
  <si>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</si>
  <si>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</si>
  <si>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</si>
  <si>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</si>
  <si>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</si>
  <si>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</si>
  <si>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</si>
  <si>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</si>
  <si>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</si>
  <si>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</si>
  <si>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</si>
  <si>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</si>
  <si>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</si>
  <si>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</si>
  <si>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</si>
  <si>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</si>
  <si>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</si>
  <si>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</si>
  <si>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</si>
  <si>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</si>
  <si>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</si>
  <si>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</si>
  <si>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</si>
  <si>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</si>
  <si>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</si>
  <si>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</si>
  <si>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</si>
  <si>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</si>
  <si>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</si>
  <si>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</si>
  <si>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</si>
  <si>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</si>
  <si>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</si>
  <si>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</si>
  <si>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</si>
  <si>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</si>
  <si>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</si>
  <si>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</si>
  <si>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</si>
  <si>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</si>
  <si>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</si>
  <si>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</si>
  <si>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</si>
  <si>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</si>
  <si>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</si>
  <si>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</si>
  <si>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</si>
  <si>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</si>
  <si>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</si>
  <si>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</si>
  <si>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</si>
  <si>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</si>
  <si>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</si>
  <si>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</si>
  <si>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</si>
  <si>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</si>
  <si>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</si>
  <si>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</si>
  <si>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</si>
  <si>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</si>
  <si>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</si>
  <si>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</si>
  <si>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</si>
  <si>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</si>
  <si>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</si>
  <si>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</si>
  <si>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</si>
  <si>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</si>
  <si>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</si>
  <si>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</si>
  <si>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</si>
  <si>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</si>
  <si>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</si>
  <si>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</si>
  <si>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</si>
  <si>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</si>
  <si>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</si>
  <si>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</si>
  <si>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</si>
  <si>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</si>
  <si>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</si>
  <si>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</si>
  <si>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</si>
  <si>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</si>
  <si>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</si>
  <si>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</si>
  <si>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</si>
  <si>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</si>
  <si>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</si>
  <si>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</si>
  <si>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</si>
  <si>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</si>
  <si>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</si>
  <si>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</si>
  <si>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</si>
  <si>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</si>
  <si>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</si>
  <si>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</si>
  <si>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</si>
  <si>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</si>
  <si>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</si>
  <si>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</si>
  <si>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</si>
  <si>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</si>
  <si>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</si>
  <si>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</si>
  <si>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</si>
  <si>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</si>
  <si>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</si>
  <si>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</si>
  <si>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</si>
  <si>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</si>
  <si>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</si>
  <si>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</si>
  <si>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</si>
  <si>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</si>
  <si>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</si>
  <si>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</si>
  <si>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</si>
  <si>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</si>
  <si>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</si>
  <si>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</si>
  <si>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</si>
  <si>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</si>
  <si>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</si>
  <si>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</si>
  <si>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</si>
  <si>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</si>
  <si>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</si>
  <si>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</si>
  <si>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</si>
  <si>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</si>
  <si>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</si>
  <si>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</si>
  <si>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</si>
  <si>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</si>
  <si>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</si>
  <si>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</si>
  <si>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</si>
  <si>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</si>
  <si>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</si>
  <si>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</si>
  <si>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</si>
  <si>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</si>
  <si>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</si>
  <si>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</si>
  <si>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</si>
  <si>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</si>
  <si>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</si>
  <si>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</si>
  <si>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</si>
  <si>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</si>
  <si>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</si>
  <si>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</si>
  <si>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</si>
  <si>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</si>
  <si>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</si>
  <si>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</si>
  <si>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</si>
  <si>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</si>
  <si>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</si>
  <si>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</si>
  <si>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</si>
  <si>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</si>
  <si>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</si>
  <si>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</si>
  <si>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</si>
  <si>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</si>
  <si>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</si>
  <si>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</si>
  <si>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</si>
  <si>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</si>
  <si>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</si>
  <si>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</si>
  <si>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</si>
  <si>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</si>
  <si>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</si>
  <si>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</si>
  <si>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</si>
  <si>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</si>
  <si>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</si>
  <si>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</si>
  <si>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</si>
  <si>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</si>
  <si>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</si>
  <si>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</si>
  <si>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</si>
  <si>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</si>
  <si>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</si>
  <si>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</si>
  <si>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</si>
  <si>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</si>
  <si>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</si>
  <si>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</si>
  <si>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</si>
  <si>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</si>
  <si>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</si>
  <si>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</si>
  <si>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</si>
  <si>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</si>
  <si>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</si>
  <si>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</si>
  <si>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</si>
  <si>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</si>
  <si>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</si>
  <si>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</si>
  <si>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</si>
  <si>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</si>
  <si>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</si>
  <si>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</si>
  <si>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</si>
  <si>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</si>
  <si>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</si>
  <si>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</si>
  <si>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</si>
  <si>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</si>
  <si>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</si>
  <si>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</si>
  <si>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</si>
  <si>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</si>
  <si>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</si>
  <si>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</si>
  <si>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</si>
  <si>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</si>
  <si>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</si>
  <si>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</si>
  <si>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</si>
  <si>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</si>
  <si>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</si>
  <si>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</si>
  <si>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</si>
  <si>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</si>
  <si>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</si>
  <si>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</si>
  <si>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</si>
  <si>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</si>
  <si>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</si>
  <si>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</si>
  <si>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</si>
  <si>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</si>
  <si>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</si>
  <si>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</si>
  <si>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</si>
  <si>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</si>
  <si>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</si>
  <si>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</si>
  <si>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</si>
  <si>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</si>
  <si>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</si>
  <si>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</si>
  <si>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</si>
  <si>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</si>
  <si>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</si>
  <si>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</si>
  <si>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</si>
  <si>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</si>
  <si>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</si>
  <si>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</si>
  <si>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</si>
  <si>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</si>
  <si>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</si>
  <si>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</si>
  <si>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</si>
  <si>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</si>
  <si>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</si>
  <si>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</si>
  <si>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</si>
  <si>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</si>
  <si>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</si>
  <si>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</si>
  <si>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</si>
  <si>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</si>
  <si>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</si>
  <si>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</si>
  <si>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</si>
  <si>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</si>
  <si>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</si>
  <si>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</si>
  <si>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</si>
  <si>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</si>
  <si>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</si>
  <si>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</si>
  <si>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</si>
  <si>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</si>
  <si>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</si>
  <si>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</si>
  <si>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</si>
  <si>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</si>
  <si>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</si>
  <si>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</si>
  <si>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</si>
  <si>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</si>
  <si>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</si>
  <si>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</si>
  <si>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</si>
  <si>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</si>
  <si>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</si>
  <si>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</si>
  <si>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</si>
  <si>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</si>
  <si>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</si>
  <si>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</si>
  <si>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</si>
  <si>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</si>
  <si>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</si>
  <si>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</si>
  <si>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</si>
  <si>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</si>
  <si>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</si>
  <si>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</si>
  <si>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</si>
  <si>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</si>
  <si>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</si>
  <si>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</si>
  <si>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</si>
  <si>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</si>
  <si>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</si>
  <si>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</si>
  <si>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</si>
  <si>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</si>
  <si>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</si>
  <si>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</si>
  <si>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</si>
  <si>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</si>
  <si>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</si>
  <si>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</si>
  <si>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</si>
  <si>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</si>
  <si>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</si>
  <si>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</si>
  <si>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</si>
  <si>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</si>
  <si>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</si>
  <si>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</si>
  <si>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</si>
  <si>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</si>
  <si>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</si>
  <si>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</si>
  <si>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</si>
  <si>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</si>
  <si>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</si>
  <si>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</si>
  <si>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</si>
  <si>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</si>
  <si>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</si>
  <si>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</si>
  <si>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</si>
  <si>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</si>
  <si>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</si>
  <si>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</si>
  <si>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</si>
  <si>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</si>
  <si>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</si>
  <si>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</si>
  <si>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</si>
  <si>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</si>
  <si>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</si>
  <si>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</si>
  <si>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</si>
  <si>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</si>
  <si>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</si>
  <si>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</si>
  <si>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</si>
  <si>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</si>
  <si>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</si>
  <si>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</si>
  <si>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</si>
  <si>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</si>
  <si>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</si>
  <si>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</si>
  <si>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</si>
  <si>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</si>
  <si>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</si>
  <si>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</si>
  <si>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</si>
  <si>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</si>
  <si>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</si>
  <si>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</si>
  <si>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</si>
  <si>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</si>
  <si>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</si>
  <si>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</si>
  <si>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</si>
  <si>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</si>
  <si>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</si>
  <si>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</si>
  <si>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</si>
  <si>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</si>
  <si>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</si>
  <si>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</si>
  <si>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</si>
  <si>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</si>
  <si>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</si>
  <si>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</si>
  <si>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</si>
  <si>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</si>
  <si>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</si>
  <si>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</si>
  <si>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</si>
  <si>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</si>
  <si>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</si>
  <si>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</si>
  <si>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</si>
  <si>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</si>
  <si>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</si>
  <si>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</si>
  <si>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</si>
  <si>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</si>
  <si>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</si>
  <si>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</si>
  <si>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</si>
  <si>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</si>
  <si>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</si>
  <si>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</si>
  <si>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</si>
  <si>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</si>
  <si>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</si>
  <si>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</si>
  <si>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</si>
  <si>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</si>
  <si>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</si>
  <si>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</si>
  <si>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</si>
  <si>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</si>
  <si>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</si>
  <si>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</si>
  <si>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</si>
  <si>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</si>
  <si>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</si>
  <si>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</si>
  <si>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</si>
  <si>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</si>
  <si>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</si>
  <si>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</si>
  <si>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</si>
  <si>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</si>
  <si>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</si>
  <si>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</si>
  <si>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</si>
  <si>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</si>
  <si>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</si>
  <si>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</si>
  <si>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</si>
  <si>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</si>
  <si>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</si>
  <si>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</si>
  <si>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</si>
  <si>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</si>
  <si>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</si>
  <si>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</si>
  <si>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</si>
  <si>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</si>
  <si>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</si>
  <si>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</si>
  <si>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</si>
  <si>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</si>
  <si>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</si>
  <si>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</si>
  <si>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</si>
  <si>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</si>
  <si>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</si>
  <si>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</si>
  <si>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</si>
  <si>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</si>
  <si>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</si>
  <si>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</si>
  <si>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</si>
  <si>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</si>
  <si>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</si>
  <si>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</si>
  <si>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</si>
  <si>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</si>
  <si>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</si>
  <si>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</si>
  <si>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</si>
  <si>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</si>
  <si>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</si>
  <si>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</si>
  <si>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</si>
  <si>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</si>
  <si>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</si>
  <si>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</si>
  <si>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</si>
  <si>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</si>
  <si>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</si>
  <si>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</si>
  <si>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</si>
  <si>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</si>
  <si>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</si>
  <si>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</si>
  <si>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</si>
  <si>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</si>
  <si>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</si>
  <si>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</si>
  <si>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</si>
  <si>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</si>
  <si>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</si>
  <si>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</si>
  <si>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</si>
  <si>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</si>
  <si>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</si>
  <si>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</si>
  <si>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</si>
  <si>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</si>
  <si>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</si>
  <si>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</si>
  <si>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</si>
  <si>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</si>
  <si>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</si>
  <si>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</si>
  <si>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</si>
  <si>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</si>
  <si>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</si>
  <si>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</si>
  <si>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</si>
  <si>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</si>
  <si>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</si>
  <si>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</si>
  <si>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</si>
  <si>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</si>
  <si>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</si>
  <si>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</si>
  <si>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</si>
  <si>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</si>
  <si>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</si>
  <si>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</si>
  <si>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</si>
  <si>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</si>
  <si>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</si>
  <si>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</si>
  <si>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</si>
  <si>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</si>
  <si>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</si>
  <si>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</si>
  <si>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</si>
  <si>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</si>
  <si>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</si>
  <si>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</si>
  <si>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</si>
  <si>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</si>
  <si>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</si>
  <si>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</si>
  <si>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</si>
  <si>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</si>
  <si>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</si>
  <si>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</si>
  <si>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</si>
  <si>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</si>
  <si>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</si>
  <si>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</si>
  <si>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</si>
  <si>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</si>
  <si>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</si>
  <si>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</si>
  <si>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</si>
  <si>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</si>
  <si>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</si>
  <si>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</si>
  <si>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</si>
  <si>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</si>
  <si>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</si>
  <si>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</si>
  <si>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</si>
  <si>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</si>
  <si>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</si>
  <si>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</si>
  <si>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</si>
  <si>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</si>
  <si>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</si>
  <si>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</si>
  <si>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</si>
  <si>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</si>
  <si>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</si>
  <si>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</si>
  <si>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</si>
  <si>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</si>
  <si>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</si>
  <si>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</si>
  <si>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</si>
  <si>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</si>
  <si>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</si>
  <si>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</si>
  <si>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</si>
  <si>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</si>
  <si>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</si>
  <si>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</si>
  <si>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</si>
  <si>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</si>
  <si>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</si>
  <si>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</si>
  <si>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</si>
  <si>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</si>
  <si>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</si>
  <si>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</si>
  <si>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</si>
  <si>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</si>
  <si>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</si>
  <si>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</si>
  <si>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</si>
  <si>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</si>
  <si>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</si>
  <si>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</si>
  <si>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</si>
  <si>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</si>
  <si>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</si>
  <si>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</si>
  <si>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</si>
  <si>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</si>
  <si>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</si>
  <si>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</si>
  <si>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</si>
  <si>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</si>
  <si>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</si>
  <si>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</si>
  <si>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</si>
  <si>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</si>
  <si>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</si>
  <si>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</si>
  <si>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</si>
  <si>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</si>
  <si>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</si>
  <si>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</si>
  <si>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</si>
  <si>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</si>
  <si>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</si>
  <si>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</si>
  <si>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</si>
  <si>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</si>
  <si>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</si>
  <si>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</si>
  <si>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</si>
  <si>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</si>
  <si>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</si>
  <si>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</si>
  <si>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</si>
  <si>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</si>
  <si>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</si>
  <si>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</si>
  <si>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</si>
  <si>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</si>
  <si>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</si>
  <si>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</si>
  <si>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</si>
  <si>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</si>
  <si>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</si>
  <si>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</si>
  <si>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</si>
  <si>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</si>
  <si>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</si>
  <si>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</si>
  <si>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</si>
  <si>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</si>
  <si>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</si>
  <si>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</si>
  <si>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</si>
  <si>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</si>
  <si>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</si>
  <si>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</si>
  <si>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</si>
  <si>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</si>
  <si>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</si>
  <si>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</si>
  <si>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</si>
  <si>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</si>
  <si>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</si>
  <si>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</si>
  <si>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</si>
  <si>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</si>
  <si>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</si>
  <si>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</si>
  <si>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</si>
  <si>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</si>
  <si>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</si>
  <si>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</si>
  <si>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</si>
  <si>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</si>
  <si>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</si>
  <si>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</si>
  <si>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</si>
  <si>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</si>
  <si>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</si>
  <si>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</si>
  <si>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</si>
  <si>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</si>
  <si>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</si>
  <si>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</si>
  <si>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</si>
  <si>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</si>
  <si>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</si>
  <si>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</si>
  <si>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</si>
  <si>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</si>
  <si>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</si>
  <si>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</si>
  <si>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</si>
  <si>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</si>
  <si>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</si>
  <si>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</si>
  <si>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</si>
  <si>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</si>
  <si>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</si>
  <si>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</si>
  <si>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</si>
  <si>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</si>
  <si>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</si>
  <si>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</si>
  <si>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</si>
  <si>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</si>
  <si>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</si>
  <si>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</si>
  <si>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</si>
  <si>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</si>
  <si>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</si>
  <si>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</si>
  <si>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</si>
  <si>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</si>
  <si>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</si>
  <si>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</si>
  <si>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</si>
  <si>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</si>
  <si>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</si>
  <si>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</si>
  <si>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</si>
  <si>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</si>
  <si>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</si>
  <si>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</si>
  <si>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</si>
  <si>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</si>
  <si>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</si>
  <si>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</si>
  <si>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</si>
  <si>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</si>
  <si>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</si>
  <si>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</si>
  <si>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</si>
  <si>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</si>
  <si>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</si>
  <si>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</si>
  <si>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</si>
  <si>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</si>
  <si>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</si>
  <si>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</si>
  <si>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</si>
  <si>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</si>
  <si>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</si>
  <si>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</si>
  <si>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</si>
  <si>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</si>
  <si>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</si>
  <si>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</si>
  <si>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</si>
  <si>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</si>
  <si>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</si>
  <si>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</si>
  <si>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</si>
  <si>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</si>
  <si>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</si>
  <si>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</si>
  <si>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</si>
  <si>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</si>
  <si>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</si>
  <si>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</si>
  <si>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</si>
  <si>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</si>
  <si>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</si>
  <si>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</si>
  <si>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</si>
  <si>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</si>
  <si>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</si>
  <si>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</si>
  <si>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</si>
  <si>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</si>
  <si>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</si>
  <si>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</si>
  <si>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</si>
  <si>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</si>
  <si>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</si>
  <si>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</si>
  <si>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</si>
  <si>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</si>
  <si>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</si>
  <si>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</si>
  <si>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</si>
  <si>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</si>
  <si>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</si>
  <si>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</si>
  <si>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</si>
  <si>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</si>
  <si>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</si>
  <si>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</si>
  <si>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</si>
  <si>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</si>
  <si>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</si>
  <si>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</si>
  <si>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</si>
  <si>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</si>
  <si>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</si>
  <si>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</si>
  <si>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</si>
  <si>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</si>
  <si>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</si>
  <si>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</si>
  <si>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</si>
  <si>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</si>
  <si>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</si>
  <si>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</si>
  <si>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</si>
  <si>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</si>
  <si>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</si>
  <si>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</si>
  <si>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</si>
  <si>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</si>
  <si>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</si>
  <si>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</si>
  <si>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</si>
  <si>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</si>
  <si>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</si>
  <si>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</si>
  <si>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</si>
  <si>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</si>
  <si>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</si>
  <si>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</si>
  <si>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</si>
  <si>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</si>
  <si>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</si>
  <si>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</si>
  <si>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</si>
  <si>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</si>
  <si>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</si>
  <si>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</si>
  <si>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</si>
  <si>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</si>
  <si>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</si>
  <si>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</si>
  <si>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</si>
  <si>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</si>
  <si>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</si>
  <si>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</si>
  <si>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</si>
  <si>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</si>
  <si>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</si>
  <si>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</si>
  <si>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</si>
  <si>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</si>
  <si>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</si>
  <si>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</si>
  <si>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</si>
  <si>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</si>
  <si>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</si>
  <si>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</si>
  <si>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</si>
  <si>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</si>
  <si>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</si>
  <si>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</si>
  <si>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</si>
  <si>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</si>
  <si>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</si>
  <si>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</si>
  <si>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</si>
  <si>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</si>
  <si>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</si>
  <si>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</si>
  <si>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</si>
  <si>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</si>
  <si>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</si>
  <si>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</si>
  <si>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</si>
  <si>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</si>
  <si>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</si>
  <si>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</si>
  <si>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</si>
  <si>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</si>
  <si>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</si>
  <si>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</si>
  <si>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</si>
  <si>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</si>
  <si>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</si>
  <si>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</si>
  <si>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</si>
  <si>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</si>
  <si>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</si>
  <si>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</si>
  <si>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</si>
  <si>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</si>
  <si>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</si>
  <si>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</si>
  <si>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</si>
  <si>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</si>
  <si>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</si>
  <si>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</si>
  <si>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</si>
  <si>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</si>
  <si>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</si>
  <si>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</si>
  <si>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</si>
  <si>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</si>
  <si>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</si>
  <si>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</si>
  <si>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</si>
  <si>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</si>
  <si>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</si>
  <si>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</si>
  <si>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</si>
  <si>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</si>
  <si>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</si>
  <si>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</si>
  <si>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</si>
  <si>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</si>
  <si>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</si>
  <si>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</si>
  <si>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</si>
  <si>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</si>
  <si>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</si>
  <si>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</si>
  <si>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</si>
  <si>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</si>
  <si>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</si>
  <si>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</si>
  <si>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</si>
  <si>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</si>
  <si>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</si>
  <si>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</si>
  <si>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</si>
  <si>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</si>
  <si>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</si>
  <si>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</si>
  <si>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</si>
  <si>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</si>
  <si>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</si>
  <si>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</si>
  <si>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</si>
  <si>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</si>
  <si>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</si>
  <si>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</si>
  <si>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</si>
  <si>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</si>
  <si>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</si>
  <si>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</si>
  <si>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</si>
  <si>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</si>
  <si>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</si>
  <si>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</si>
  <si>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</si>
  <si>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</si>
  <si>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</si>
  <si>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</si>
  <si>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</si>
  <si>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</si>
  <si>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</si>
  <si>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</si>
  <si>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</si>
  <si>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</si>
  <si>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</si>
  <si>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</si>
  <si>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</si>
  <si>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</si>
  <si>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</si>
  <si>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</si>
  <si>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</si>
  <si>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</si>
  <si>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</si>
  <si>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</si>
  <si>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</si>
  <si>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</si>
  <si>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</si>
  <si>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</si>
  <si>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</si>
  <si>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</si>
  <si>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</si>
  <si>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</si>
  <si>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</si>
  <si>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</si>
  <si>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</si>
  <si>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</si>
  <si>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</si>
  <si>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</si>
  <si>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</si>
  <si>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</si>
  <si>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</si>
  <si>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</si>
  <si>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</si>
  <si>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</si>
  <si>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</si>
  <si>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</si>
  <si>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</si>
  <si>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</si>
  <si>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</si>
  <si>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</si>
  <si>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</si>
  <si>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</si>
  <si>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</si>
  <si>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</si>
  <si>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</si>
  <si>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</si>
  <si>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</si>
  <si>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</si>
  <si>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</si>
  <si>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</si>
  <si>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</si>
  <si>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</si>
  <si>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</si>
  <si>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</si>
  <si>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</si>
  <si>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</si>
  <si>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</si>
  <si>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</si>
  <si>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</si>
  <si>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</si>
  <si>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</si>
  <si>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</si>
  <si>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</si>
  <si>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</si>
  <si>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</si>
  <si>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</si>
  <si>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</si>
  <si>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</si>
  <si>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</si>
  <si>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</si>
  <si>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</si>
  <si>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</si>
  <si>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</si>
  <si>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</si>
  <si>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</si>
  <si>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</si>
  <si>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</si>
  <si>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</si>
  <si>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</si>
  <si>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</si>
  <si>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</si>
  <si>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</si>
  <si>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</si>
  <si>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</si>
  <si>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</si>
  <si>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</si>
  <si>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</si>
  <si>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</si>
  <si>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</si>
  <si>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</si>
  <si>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</si>
  <si>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</si>
  <si>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</si>
  <si>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</si>
  <si>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</si>
  <si>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</si>
  <si>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</si>
  <si>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</si>
  <si>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</si>
  <si>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</si>
  <si>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</si>
  <si>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</si>
  <si>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</si>
  <si>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</si>
  <si>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</si>
  <si>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</si>
  <si>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</si>
  <si>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</si>
  <si>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</si>
  <si>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</si>
  <si>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</si>
  <si>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</si>
  <si>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</si>
  <si>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</si>
  <si>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</si>
  <si>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</si>
  <si>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</si>
  <si>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</si>
  <si>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</si>
  <si>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</si>
  <si>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</si>
  <si>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</si>
  <si>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</si>
  <si>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</si>
  <si>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</si>
  <si>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</si>
  <si>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</si>
  <si>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</si>
  <si>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</si>
  <si>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</si>
  <si>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</si>
  <si>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</si>
  <si>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</si>
  <si>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</si>
  <si>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</si>
  <si>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</si>
  <si>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</si>
  <si>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</si>
  <si>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</si>
  <si>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</si>
  <si>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</si>
  <si>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</si>
  <si>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</si>
  <si>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</si>
  <si>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</si>
  <si>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</si>
  <si>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</si>
  <si>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</si>
  <si>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</si>
  <si>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</si>
  <si>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</si>
  <si>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</si>
  <si>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</si>
  <si>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</si>
  <si>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</si>
  <si>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</si>
  <si>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</si>
  <si>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</si>
  <si>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</si>
  <si>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</si>
  <si>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</si>
  <si>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</si>
  <si>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</si>
  <si>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</si>
  <si>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</si>
  <si>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</si>
  <si>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</si>
  <si>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</si>
  <si>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</si>
  <si>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</si>
  <si>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</si>
  <si>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</si>
  <si>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</si>
  <si>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</si>
  <si>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</si>
  <si>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</si>
  <si>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</si>
  <si>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</si>
  <si>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</si>
  <si>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</si>
  <si>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</si>
  <si>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</si>
  <si>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</si>
  <si>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</si>
  <si>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</si>
  <si>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</si>
  <si>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</si>
  <si>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</si>
  <si>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</si>
  <si>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</si>
  <si>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</si>
  <si>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</si>
  <si>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</si>
  <si>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</si>
  <si>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</si>
  <si>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</si>
  <si>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</si>
  <si>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</si>
  <si>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</si>
  <si>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</si>
  <si>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</si>
  <si>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</si>
  <si>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</si>
  <si>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</si>
  <si>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</si>
  <si>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</si>
  <si>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</si>
  <si>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</si>
  <si>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</si>
  <si>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</si>
  <si>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</si>
  <si>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</si>
  <si>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</si>
  <si>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</si>
  <si>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</si>
  <si>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</si>
  <si>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</si>
  <si>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</si>
  <si>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</si>
  <si>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</si>
  <si>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</si>
  <si>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</si>
  <si>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</si>
  <si>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</si>
  <si>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</si>
  <si>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</si>
  <si>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</si>
  <si>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</si>
  <si>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</si>
  <si>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</si>
  <si>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</si>
  <si>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</si>
  <si>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</si>
  <si>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</si>
  <si>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</si>
  <si>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</si>
  <si>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</si>
  <si>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</si>
  <si>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</si>
  <si>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</si>
  <si>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</si>
  <si>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</si>
  <si>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</si>
  <si>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</si>
  <si>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</si>
  <si>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</si>
  <si>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</si>
  <si>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</si>
  <si>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</si>
  <si>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</si>
  <si>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</si>
  <si>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</si>
  <si>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</si>
  <si>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</si>
  <si>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</si>
  <si>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</si>
  <si>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</si>
  <si>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</si>
  <si>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</si>
  <si>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</si>
  <si>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</si>
  <si>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</si>
  <si>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</si>
  <si>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</si>
  <si>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</si>
  <si>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</si>
  <si>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</si>
  <si>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</si>
  <si>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</si>
  <si>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</si>
  <si>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</si>
  <si>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</si>
  <si>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</si>
  <si>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</si>
  <si>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</si>
  <si>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</si>
  <si>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</si>
  <si>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</si>
  <si>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</si>
  <si>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</si>
  <si>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</si>
  <si>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</si>
  <si>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</si>
  <si>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</si>
  <si>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</si>
  <si>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</si>
  <si>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</si>
  <si>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</si>
  <si>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</si>
  <si>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</si>
  <si>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</si>
  <si>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</si>
  <si>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</si>
  <si>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</si>
  <si>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</si>
  <si>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</si>
  <si>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</si>
  <si>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</si>
  <si>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</si>
  <si>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</si>
  <si>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</si>
  <si>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</si>
  <si>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</si>
  <si>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</si>
  <si>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</si>
  <si>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</si>
  <si>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</si>
  <si>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</si>
  <si>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</si>
  <si>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</si>
  <si>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</si>
  <si>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</si>
  <si>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</si>
  <si>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</si>
  <si>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</si>
  <si>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</si>
  <si>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</si>
  <si>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</si>
  <si>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</si>
  <si>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</si>
  <si>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</si>
  <si>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</si>
  <si>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</si>
  <si>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</si>
  <si>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</si>
  <si>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</si>
  <si>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</si>
  <si>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</si>
  <si>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</si>
  <si>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</si>
  <si>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</si>
  <si>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</si>
  <si>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</si>
  <si>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</si>
  <si>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</si>
  <si>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</si>
  <si>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</si>
  <si>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</si>
  <si>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</si>
  <si>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</si>
  <si>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</si>
  <si>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</si>
  <si>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</si>
  <si>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</si>
  <si>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</si>
  <si>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</si>
  <si>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</si>
  <si>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</si>
  <si>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</si>
  <si>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</si>
  <si>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</si>
  <si>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</si>
  <si>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</si>
  <si>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</si>
  <si>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</si>
  <si>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</si>
  <si>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</si>
  <si>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</si>
  <si>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</si>
  <si>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</si>
  <si>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</si>
  <si>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</si>
  <si>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</si>
  <si>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</si>
  <si>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</si>
  <si>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</si>
  <si>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</si>
  <si>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</si>
  <si>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</si>
  <si>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</si>
  <si>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</si>
  <si>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</si>
  <si>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</si>
  <si>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</si>
  <si>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</si>
  <si>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</si>
  <si>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</si>
  <si>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</si>
  <si>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</si>
  <si>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</si>
  <si>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</si>
  <si>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</si>
  <si>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</si>
  <si>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</si>
  <si>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</si>
  <si>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</si>
  <si>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</si>
  <si>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</si>
  <si>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</si>
  <si>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</si>
  <si>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</si>
  <si>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</si>
  <si>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</si>
  <si>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</si>
  <si>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</si>
  <si>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</si>
  <si>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</si>
  <si>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</si>
  <si>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</si>
  <si>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</si>
  <si>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</si>
  <si>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</si>
  <si>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</si>
  <si>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</si>
  <si>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</si>
  <si>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</si>
  <si>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</si>
  <si>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</si>
  <si>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</si>
  <si>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</si>
  <si>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</si>
  <si>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</si>
  <si>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</si>
  <si>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</si>
  <si>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</si>
  <si>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</si>
  <si>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</si>
  <si>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</si>
  <si>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</si>
  <si>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</si>
  <si>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</si>
  <si>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</si>
  <si>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</si>
  <si>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</si>
  <si>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</si>
  <si>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</si>
  <si>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</si>
  <si>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</si>
  <si>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</si>
  <si>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</si>
  <si>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</si>
  <si>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</si>
  <si>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</si>
  <si>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</si>
  <si>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</si>
  <si>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</si>
  <si>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</si>
  <si>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</si>
  <si>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</si>
  <si>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</si>
  <si>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</si>
  <si>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</si>
  <si>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</si>
  <si>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</si>
  <si>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</si>
  <si>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</si>
  <si>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</si>
  <si>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</si>
  <si>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</si>
  <si>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</si>
  <si>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</si>
  <si>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</si>
  <si>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</si>
  <si>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</si>
  <si>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</si>
  <si>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</si>
  <si>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</si>
  <si>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</si>
  <si>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</si>
  <si>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</si>
  <si>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</si>
  <si>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</si>
  <si>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</si>
  <si>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</si>
  <si>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</si>
  <si>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</si>
  <si>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</si>
  <si>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</si>
  <si>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</si>
  <si>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</si>
  <si>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</si>
  <si>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</si>
  <si>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</si>
  <si>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</si>
  <si>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</si>
  <si>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</si>
  <si>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</si>
  <si>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</si>
  <si>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</si>
  <si>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</si>
  <si>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</si>
  <si>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</si>
  <si>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</si>
  <si>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</si>
  <si>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</si>
  <si>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</si>
  <si>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</si>
  <si>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</si>
  <si>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</si>
  <si>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</si>
  <si>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</si>
  <si>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</si>
  <si>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</si>
  <si>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</si>
  <si>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</si>
  <si>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</si>
  <si>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</si>
  <si>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</si>
  <si>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</si>
  <si>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</si>
  <si>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</si>
  <si>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</si>
  <si>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</si>
  <si>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</si>
  <si>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</si>
  <si>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</si>
  <si>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</si>
  <si>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</si>
  <si>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</si>
  <si>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</si>
  <si>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</si>
  <si>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</si>
  <si>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</si>
  <si>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</si>
  <si>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</si>
  <si>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</si>
  <si>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</si>
  <si>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</si>
  <si>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</si>
  <si>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</si>
  <si>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</si>
  <si>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</si>
  <si>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</si>
  <si>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</si>
  <si>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</si>
  <si>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</si>
  <si>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</si>
  <si>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</si>
  <si>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</si>
  <si>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</si>
  <si>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</si>
  <si>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</si>
  <si>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</si>
  <si>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</si>
  <si>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</si>
  <si>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</si>
  <si>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</si>
  <si>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</si>
  <si>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</si>
  <si>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</si>
  <si>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</si>
  <si>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</si>
  <si>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</si>
  <si>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</si>
  <si>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</si>
  <si>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</si>
  <si>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</si>
  <si>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</si>
  <si>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</si>
  <si>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</si>
  <si>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</si>
  <si>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</si>
  <si>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</si>
  <si>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</si>
  <si>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</si>
  <si>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</si>
  <si>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</si>
  <si>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</si>
  <si>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</si>
  <si>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</si>
  <si>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</si>
  <si>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</si>
  <si>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</si>
  <si>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</si>
  <si>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</si>
  <si>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</si>
  <si>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</si>
  <si>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</si>
  <si>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</si>
  <si>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</si>
  <si>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</si>
  <si>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</si>
  <si>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</si>
  <si>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</si>
  <si>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</si>
  <si>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</si>
  <si>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</si>
  <si>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</si>
  <si>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</si>
  <si>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</si>
  <si>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</si>
  <si>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</si>
  <si>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</si>
  <si>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</si>
  <si>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</si>
  <si>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</si>
  <si>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</si>
  <si>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</si>
  <si>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</si>
  <si>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</si>
  <si>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</si>
  <si>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</si>
  <si>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</si>
  <si>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</si>
  <si>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</si>
  <si>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</si>
  <si>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</si>
  <si>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</si>
  <si>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</si>
  <si>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</si>
  <si>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</si>
  <si>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</si>
  <si>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</si>
  <si>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</si>
  <si>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</si>
  <si>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</si>
  <si>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</si>
  <si>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</si>
  <si>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</si>
  <si>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</si>
  <si>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</si>
  <si>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</si>
  <si>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</si>
  <si>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</si>
  <si>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</si>
  <si>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</si>
  <si>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</si>
  <si>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</si>
  <si>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</si>
  <si>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</si>
  <si>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</si>
  <si>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</si>
  <si>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</si>
  <si>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</si>
  <si>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</si>
  <si>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</si>
  <si>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</si>
  <si>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</si>
  <si>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</si>
  <si>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</si>
  <si>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</si>
  <si>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</si>
  <si>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</si>
  <si>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</si>
  <si>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</si>
  <si>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</si>
  <si>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</si>
  <si>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</si>
  <si>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</si>
  <si>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</si>
  <si>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</si>
  <si>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</si>
  <si>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</si>
  <si>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</si>
  <si>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</si>
  <si>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</si>
  <si>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</si>
  <si>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</si>
  <si>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</si>
  <si>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</si>
  <si>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</si>
  <si>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</si>
  <si>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</si>
  <si>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</si>
  <si>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</si>
  <si>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</si>
  <si>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</si>
  <si>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</si>
  <si>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</si>
  <si>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</si>
  <si>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</si>
  <si>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</si>
  <si>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</si>
  <si>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</si>
  <si>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</si>
  <si>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</si>
  <si>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</si>
  <si>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</si>
  <si>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</si>
  <si>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</si>
  <si>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</si>
  <si>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</si>
  <si>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</si>
  <si>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</si>
  <si>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</si>
  <si>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</si>
  <si>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</si>
  <si>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</si>
  <si>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</si>
  <si>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</si>
  <si>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</si>
  <si>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</si>
  <si>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</si>
  <si>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</si>
  <si>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</si>
  <si>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</si>
  <si>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</si>
  <si>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</si>
  <si>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</si>
  <si>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</si>
  <si>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</si>
  <si>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</si>
  <si>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</si>
  <si>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</si>
  <si>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</si>
  <si>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</si>
  <si>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</si>
  <si>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</si>
  <si>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</si>
  <si>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</si>
  <si>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</si>
  <si>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</si>
  <si>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</si>
  <si>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</si>
  <si>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</si>
  <si>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</si>
  <si>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</si>
  <si>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</si>
  <si>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</si>
  <si>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</si>
  <si>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</si>
  <si>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</si>
  <si>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</si>
  <si>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</si>
  <si>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</si>
  <si>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</si>
  <si>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</si>
  <si>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</si>
  <si>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</si>
  <si>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</si>
  <si>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</si>
  <si>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</si>
  <si>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</si>
  <si>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</si>
  <si>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</si>
  <si>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</si>
  <si>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</si>
  <si>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</si>
  <si>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</si>
  <si>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</si>
  <si>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</si>
  <si>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</si>
  <si>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</si>
  <si>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</si>
  <si>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</si>
  <si>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</si>
  <si>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</si>
  <si>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</si>
  <si>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</si>
  <si>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</si>
  <si>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</si>
  <si>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</si>
  <si>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</si>
  <si>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</si>
  <si>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</si>
  <si>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</si>
  <si>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</si>
  <si>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</si>
  <si>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</si>
  <si>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</si>
  <si>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</si>
  <si>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</si>
  <si>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</si>
  <si>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</si>
  <si>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</si>
  <si>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</si>
  <si>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</si>
  <si>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</si>
  <si>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</si>
  <si>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</si>
  <si>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</si>
  <si>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</si>
  <si>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</si>
  <si>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</si>
  <si>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</si>
  <si>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</si>
  <si>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</si>
  <si>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</si>
  <si>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</si>
  <si>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</si>
  <si>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</si>
  <si>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</si>
  <si>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</si>
  <si>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</si>
  <si>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</si>
  <si>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</si>
  <si>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</si>
  <si>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</si>
  <si>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</si>
  <si>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</si>
  <si>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</si>
  <si>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</si>
  <si>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</si>
  <si>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</si>
  <si>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</si>
  <si>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</si>
  <si>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</si>
  <si>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</si>
  <si>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</si>
  <si>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</si>
  <si>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</si>
  <si>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</si>
  <si>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</si>
  <si>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</si>
  <si>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</si>
  <si>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</si>
  <si>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</si>
  <si>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</si>
  <si>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</si>
  <si>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</si>
  <si>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</si>
  <si>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</si>
  <si>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</si>
  <si>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</si>
  <si>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</si>
  <si>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</si>
  <si>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</si>
  <si>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</si>
  <si>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</si>
  <si>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</si>
  <si>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</si>
  <si>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</si>
  <si>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</si>
  <si>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</si>
  <si>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</si>
  <si>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</si>
  <si>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</si>
  <si>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</si>
  <si>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</si>
  <si>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</si>
  <si>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</si>
  <si>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</si>
  <si>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</si>
  <si>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</si>
  <si>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</si>
  <si>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</si>
  <si>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</si>
  <si>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</si>
  <si>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</si>
  <si>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</si>
  <si>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</si>
  <si>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</si>
  <si>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</si>
  <si>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</si>
  <si>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</si>
  <si>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</si>
  <si>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</si>
  <si>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</si>
  <si>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</si>
  <si>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</si>
  <si>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</si>
  <si>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</si>
  <si>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</si>
  <si>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</si>
  <si>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</si>
  <si>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</si>
  <si>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</si>
  <si>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</si>
  <si>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</si>
  <si>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</si>
  <si>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</si>
  <si>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</si>
  <si>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</si>
  <si>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</si>
  <si>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</si>
  <si>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</si>
  <si>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</si>
  <si>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</si>
  <si>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</si>
  <si>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</si>
  <si>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</si>
  <si>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</si>
  <si>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</si>
  <si>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</si>
  <si>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</si>
  <si>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</si>
  <si>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</si>
  <si>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</si>
  <si>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</si>
  <si>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</si>
  <si>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</si>
  <si>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</si>
  <si>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</si>
  <si>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</si>
  <si>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</si>
  <si>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</si>
  <si>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</si>
  <si>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</si>
  <si>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</si>
  <si>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</si>
  <si>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</si>
  <si>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</si>
  <si>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</si>
  <si>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</si>
  <si>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</si>
  <si>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</si>
  <si>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</si>
  <si>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</si>
  <si>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</si>
  <si>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</si>
  <si>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</si>
  <si>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</si>
  <si>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</si>
  <si>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</si>
  <si>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</si>
  <si>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</si>
  <si>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</si>
  <si>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</si>
  <si>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</si>
  <si>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</si>
  <si>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</si>
  <si>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</si>
  <si>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</si>
  <si>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</si>
  <si>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</si>
  <si>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</si>
  <si>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</si>
  <si>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</si>
  <si>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</si>
  <si>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</si>
  <si>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</si>
  <si>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</si>
  <si>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</si>
  <si>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</si>
  <si>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</si>
  <si>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</si>
  <si>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</si>
  <si>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</si>
  <si>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</si>
  <si>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</si>
  <si>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</si>
  <si>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</si>
  <si>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</si>
  <si>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</si>
  <si>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</si>
  <si>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</si>
  <si>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</si>
  <si>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</si>
  <si>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</si>
  <si>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</si>
  <si>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</si>
  <si>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</si>
  <si>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</si>
  <si>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</si>
  <si>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</si>
  <si>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</si>
  <si>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</si>
  <si>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</si>
  <si>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</si>
  <si>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</si>
  <si>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</si>
  <si>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</si>
  <si>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</si>
  <si>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</si>
  <si>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</si>
  <si>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</si>
  <si>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</si>
  <si>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</si>
  <si>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</si>
  <si>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</si>
  <si>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</si>
  <si>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</si>
  <si>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</si>
  <si>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</si>
  <si>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</si>
  <si>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</si>
  <si>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</si>
  <si>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</si>
  <si>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</si>
  <si>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</si>
  <si>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</si>
  <si>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</si>
  <si>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</si>
  <si>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</si>
  <si>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</si>
  <si>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</si>
  <si>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</si>
  <si>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</si>
  <si>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</si>
  <si>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</si>
  <si>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</si>
  <si>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</si>
  <si>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</si>
  <si>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</si>
  <si>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</si>
  <si>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</si>
  <si>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</si>
  <si>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</si>
  <si>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</si>
  <si>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</si>
  <si>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</si>
  <si>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</si>
  <si>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</si>
  <si>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</si>
  <si>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</si>
  <si>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</si>
  <si>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</si>
  <si>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</si>
  <si>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</si>
  <si>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</si>
  <si>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</si>
  <si>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</si>
  <si>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</si>
  <si>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</si>
  <si>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</si>
  <si>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</si>
  <si>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</si>
  <si>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</si>
  <si>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</si>
  <si>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</si>
  <si>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</si>
  <si>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</si>
  <si>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</si>
  <si>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</si>
  <si>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</si>
  <si>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</si>
  <si>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</si>
  <si>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</si>
  <si>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</si>
  <si>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</si>
  <si>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</si>
  <si>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</si>
  <si>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</si>
  <si>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</si>
  <si>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</si>
  <si>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</si>
  <si>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</si>
  <si>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</si>
  <si>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</si>
  <si>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</si>
  <si>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</si>
  <si>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</si>
  <si>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</si>
  <si>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</si>
  <si>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</si>
  <si>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</si>
  <si>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</si>
  <si>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</si>
  <si>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</si>
  <si>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</si>
  <si>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</si>
  <si>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</si>
  <si>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</si>
  <si>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</si>
  <si>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</si>
  <si>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</si>
  <si>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</si>
  <si>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</si>
  <si>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</si>
  <si>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</si>
  <si>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</si>
  <si>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</si>
  <si>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</si>
  <si>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</si>
  <si>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</si>
  <si>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</si>
  <si>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</si>
  <si>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</si>
  <si>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</si>
  <si>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</si>
  <si>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</si>
  <si>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</si>
  <si>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</si>
  <si>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</si>
  <si>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</si>
  <si>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</si>
  <si>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</si>
  <si>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</si>
  <si>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</si>
  <si>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</si>
  <si>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</si>
  <si>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</si>
  <si>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</si>
  <si>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</si>
  <si>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</si>
  <si>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</si>
  <si>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</si>
  <si>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</si>
  <si>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</si>
  <si>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</si>
  <si>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</si>
  <si>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</si>
  <si>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</si>
  <si>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</si>
  <si>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</si>
  <si>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</si>
  <si>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</si>
  <si>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</si>
  <si>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</si>
  <si>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</si>
  <si>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</si>
  <si>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</si>
  <si>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</si>
  <si>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</si>
  <si>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</si>
  <si>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</si>
  <si>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</si>
  <si>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</si>
  <si>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</si>
  <si>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</si>
  <si>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</si>
  <si>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</si>
  <si>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</si>
  <si>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</si>
  <si>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</si>
  <si>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</si>
  <si>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</si>
  <si>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</si>
  <si>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</si>
  <si>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</si>
  <si>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</si>
  <si>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</si>
  <si>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</si>
  <si>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</si>
  <si>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</si>
  <si>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</si>
  <si>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</si>
  <si>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</si>
  <si>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</si>
  <si>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</si>
  <si>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</si>
  <si>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</si>
  <si>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</si>
  <si>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</si>
  <si>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</si>
  <si>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</si>
  <si>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</si>
  <si>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</si>
  <si>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</si>
  <si>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</si>
  <si>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</si>
  <si>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</si>
  <si>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</si>
  <si>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</si>
  <si>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</si>
  <si>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</si>
  <si>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</si>
  <si>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</si>
  <si>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</si>
  <si>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</si>
  <si>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</si>
  <si>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</si>
  <si>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</si>
  <si>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</si>
  <si>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</si>
  <si>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</si>
  <si>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</si>
  <si>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</si>
  <si>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</si>
  <si>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</si>
  <si>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</si>
  <si>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</si>
  <si>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</si>
  <si>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</si>
  <si>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</si>
  <si>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</si>
  <si>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</si>
  <si>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</si>
  <si>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</si>
  <si>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</si>
  <si>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</si>
  <si>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</si>
  <si>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</si>
  <si>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</si>
  <si>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</si>
  <si>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</si>
  <si>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</si>
  <si>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</si>
  <si>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</si>
  <si>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</si>
  <si>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</si>
  <si>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</si>
  <si>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</si>
  <si>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</si>
  <si>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</si>
  <si>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</si>
  <si>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</si>
  <si>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</si>
  <si>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</si>
  <si>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</si>
  <si>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</si>
  <si>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</si>
  <si>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</si>
  <si>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</si>
  <si>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</si>
  <si>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</si>
  <si>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</si>
  <si>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</si>
  <si>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</si>
  <si>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</si>
  <si>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</si>
  <si>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</si>
  <si>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</si>
  <si>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</si>
  <si>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</si>
  <si>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</si>
  <si>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</si>
  <si>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</si>
  <si>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</si>
  <si>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</si>
  <si>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</si>
  <si>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</si>
  <si>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</si>
  <si>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</si>
  <si>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</si>
  <si>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</si>
  <si>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</si>
  <si>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</si>
  <si>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</si>
  <si>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</si>
  <si>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</si>
  <si>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</si>
  <si>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</si>
  <si>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</si>
  <si>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</si>
  <si>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</si>
  <si>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</si>
  <si>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</si>
  <si>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</si>
  <si>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</si>
  <si>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</si>
  <si>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</si>
  <si>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</si>
  <si>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</si>
  <si>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</si>
  <si>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</si>
  <si>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</si>
  <si>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</si>
  <si>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</si>
  <si>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</si>
  <si>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</si>
  <si>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</si>
  <si>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</si>
  <si>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</si>
  <si>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</si>
  <si>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</si>
  <si>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</si>
  <si>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</si>
  <si>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</si>
  <si>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</si>
  <si>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</si>
  <si>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</si>
  <si>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</si>
  <si>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</si>
  <si>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</si>
  <si>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</si>
  <si>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</si>
  <si>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</si>
  <si>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</si>
  <si>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</si>
  <si>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</si>
  <si>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</si>
  <si>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</si>
  <si>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</si>
  <si>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</si>
  <si>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</si>
  <si>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</si>
  <si>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</si>
  <si>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</si>
  <si>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</si>
  <si>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</si>
  <si>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</si>
  <si>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</si>
  <si>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</si>
  <si>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</si>
  <si>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</si>
  <si>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</si>
  <si>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</si>
  <si>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</si>
  <si>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</si>
  <si>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</si>
  <si>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</si>
  <si>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</si>
  <si>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</si>
  <si>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</si>
  <si>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</si>
  <si>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</si>
  <si>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</si>
  <si>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</si>
  <si>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</si>
  <si>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</si>
  <si>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</si>
  <si>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</si>
  <si>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</si>
  <si>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</si>
  <si>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</si>
  <si>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</si>
  <si>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</si>
  <si>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</si>
  <si>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</si>
  <si>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</si>
  <si>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</si>
  <si>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</si>
  <si>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</si>
  <si>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</si>
  <si>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</si>
  <si>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</si>
  <si>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</si>
  <si>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</si>
  <si>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</si>
  <si>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</si>
  <si>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</si>
  <si>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</si>
  <si>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</si>
  <si>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</si>
  <si>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</si>
  <si>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</si>
  <si>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</si>
  <si>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</si>
  <si>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</si>
  <si>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</si>
  <si>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</si>
  <si>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</si>
  <si>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</si>
  <si>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</si>
  <si>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</si>
  <si>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</si>
  <si>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</si>
  <si>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</si>
  <si>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</si>
  <si>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</si>
  <si>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</si>
  <si>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</si>
  <si>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</si>
  <si>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</si>
  <si>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</si>
  <si>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</si>
  <si>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</si>
  <si>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</si>
  <si>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</si>
  <si>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</si>
  <si>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</si>
  <si>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</si>
  <si>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</si>
  <si>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</si>
  <si>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</si>
  <si>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</si>
  <si>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</si>
  <si>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</si>
  <si>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</si>
  <si>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</si>
  <si>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</si>
  <si>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</si>
  <si>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</si>
  <si>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</si>
  <si>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</si>
  <si>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</si>
  <si>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</si>
  <si>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</si>
  <si>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</si>
  <si>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</si>
  <si>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</si>
  <si>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</si>
  <si>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</si>
  <si>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</si>
  <si>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</si>
  <si>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</si>
  <si>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</si>
  <si>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</si>
  <si>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</si>
  <si>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</si>
  <si>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</si>
  <si>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</si>
  <si>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</si>
  <si>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</si>
  <si>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</si>
  <si>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</si>
  <si>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</si>
  <si>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</si>
  <si>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</si>
  <si>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</si>
  <si>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</si>
  <si>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</si>
  <si>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</si>
  <si>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</si>
  <si>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</si>
  <si>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</si>
  <si>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</si>
  <si>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</si>
  <si>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</si>
  <si>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</si>
  <si>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</si>
  <si>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</si>
  <si>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</si>
  <si>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</si>
  <si>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</si>
  <si>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</si>
  <si>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</si>
  <si>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</si>
  <si>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</si>
  <si>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</si>
  <si>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</si>
  <si>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</si>
  <si>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</si>
  <si>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</si>
  <si>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</si>
  <si>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</si>
  <si>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</si>
  <si>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</si>
  <si>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</si>
  <si>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</si>
  <si>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</si>
  <si>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</si>
  <si>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</si>
  <si>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</si>
  <si>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</si>
  <si>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</si>
  <si>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</si>
  <si>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</si>
  <si>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</si>
  <si>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</si>
  <si>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</si>
  <si>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</si>
  <si>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</si>
  <si>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</si>
  <si>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</si>
  <si>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</si>
  <si>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</si>
  <si>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</si>
  <si>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</si>
  <si>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</si>
  <si>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</si>
  <si>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</si>
  <si>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</si>
  <si>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</si>
  <si>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</si>
  <si>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</si>
  <si>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</si>
  <si>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</si>
  <si>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</si>
  <si>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</si>
  <si>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</si>
  <si>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</si>
  <si>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</si>
  <si>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</si>
  <si>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</si>
  <si>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</si>
  <si>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</si>
  <si>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</si>
  <si>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</si>
  <si>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</si>
  <si>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</si>
  <si>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</si>
  <si>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</si>
  <si>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</si>
  <si>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</si>
  <si>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</si>
  <si>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</si>
  <si>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</si>
  <si>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</si>
  <si>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</si>
  <si>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</si>
  <si>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</si>
  <si>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</si>
  <si>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</si>
  <si>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</si>
  <si>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</si>
  <si>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</si>
  <si>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</si>
  <si>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</si>
  <si>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</si>
  <si>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</si>
  <si>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</si>
  <si>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</si>
  <si>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</si>
  <si>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</si>
  <si>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</si>
  <si>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</si>
  <si>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</si>
  <si>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</si>
  <si>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</si>
  <si>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</si>
  <si>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</si>
  <si>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</si>
  <si>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</si>
  <si>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</si>
  <si>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</si>
  <si>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</si>
  <si>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</si>
  <si>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</si>
  <si>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</si>
  <si>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</si>
  <si>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</si>
  <si>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</si>
  <si>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</si>
  <si>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</si>
  <si>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</si>
  <si>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</si>
  <si>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</si>
  <si>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</si>
  <si>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</si>
  <si>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</si>
  <si>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</si>
  <si>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</si>
  <si>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</si>
  <si>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</si>
  <si>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</si>
  <si>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</si>
  <si>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</si>
  <si>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</si>
  <si>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</si>
  <si>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</si>
  <si>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</si>
  <si>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</si>
  <si>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</si>
  <si>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</si>
  <si>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</si>
  <si>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</si>
  <si>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</si>
  <si>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</si>
  <si>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</si>
  <si>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</si>
  <si>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</si>
  <si>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</si>
  <si>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</si>
  <si>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</si>
  <si>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</si>
  <si>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</si>
  <si>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</si>
  <si>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</si>
  <si>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</si>
  <si>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</si>
  <si>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</si>
  <si>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</si>
  <si>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</si>
  <si>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</si>
  <si>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</si>
  <si>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</si>
  <si>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</si>
  <si>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</si>
  <si>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</si>
  <si>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</si>
  <si>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</si>
  <si>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</si>
  <si>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</si>
  <si>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</si>
  <si>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</si>
  <si>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</si>
  <si>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</si>
  <si>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</si>
  <si>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</si>
  <si>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</si>
  <si>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</si>
  <si>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</si>
  <si>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</si>
  <si>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</si>
  <si>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</si>
  <si>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</si>
  <si>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</si>
  <si>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</si>
  <si>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</si>
  <si>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</si>
  <si>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</si>
  <si>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</si>
  <si>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</si>
  <si>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</si>
  <si>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</si>
  <si>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</si>
  <si>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</si>
  <si>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</si>
  <si>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</si>
  <si>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</si>
  <si>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</si>
  <si>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</si>
  <si>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</si>
  <si>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</si>
  <si>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</si>
  <si>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</si>
  <si>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</si>
  <si>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</si>
  <si>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</si>
  <si>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</si>
  <si>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</si>
  <si>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</si>
  <si>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</si>
  <si>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</si>
  <si>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</si>
  <si>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</si>
  <si>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</si>
  <si>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</si>
  <si>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</si>
  <si>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</si>
  <si>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</si>
  <si>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</si>
  <si>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</si>
  <si>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</si>
  <si>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</si>
  <si>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</si>
  <si>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</si>
  <si>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</si>
  <si>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</si>
  <si>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</si>
  <si>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</si>
  <si>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</si>
  <si>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</si>
  <si>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</si>
  <si>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</si>
  <si>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</si>
  <si>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</si>
  <si>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</si>
  <si>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</si>
  <si>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</si>
  <si>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</si>
  <si>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</si>
  <si>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</si>
  <si>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</si>
  <si>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</si>
  <si>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</si>
  <si>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</si>
  <si>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</si>
  <si>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</si>
  <si>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</si>
  <si>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</si>
  <si>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</si>
  <si>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</si>
  <si>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</si>
  <si>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</si>
  <si>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</si>
  <si>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</si>
  <si>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</si>
  <si>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</si>
  <si>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</si>
  <si>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</si>
  <si>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</si>
  <si>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</si>
  <si>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</si>
  <si>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</si>
  <si>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</si>
  <si>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</si>
  <si>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</si>
  <si>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</si>
  <si>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</si>
  <si>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</si>
  <si>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</si>
  <si>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</si>
  <si>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</si>
  <si>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</si>
  <si>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</si>
  <si>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</si>
  <si>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</si>
  <si>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</si>
  <si>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</si>
  <si>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</si>
  <si>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</si>
  <si>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</si>
  <si>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</si>
  <si>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</si>
  <si>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</si>
  <si>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</si>
  <si>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</si>
  <si>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</si>
  <si>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</si>
  <si>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</si>
  <si>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</si>
  <si>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</si>
  <si>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</si>
  <si>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</si>
  <si>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</si>
  <si>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</si>
  <si>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</si>
  <si>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</si>
  <si>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</si>
  <si>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</si>
  <si>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</si>
  <si>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</si>
  <si>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</si>
  <si>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</si>
  <si>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</si>
  <si>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</si>
  <si>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</si>
  <si>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</si>
  <si>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</si>
  <si>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</si>
  <si>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</si>
  <si>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</si>
  <si>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</si>
  <si>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</si>
  <si>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</si>
  <si>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</si>
  <si>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</si>
  <si>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</si>
  <si>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</si>
  <si>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</si>
  <si>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</si>
  <si>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</si>
  <si>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</si>
  <si>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</si>
  <si>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</si>
  <si>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</si>
  <si>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</si>
  <si>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</si>
  <si>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</si>
  <si>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</si>
  <si>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</si>
  <si>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</si>
  <si>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</si>
  <si>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</si>
  <si>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</si>
  <si>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</si>
  <si>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</si>
  <si>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</si>
  <si>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</si>
  <si>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</si>
  <si>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</si>
  <si>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</si>
  <si>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</si>
  <si>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</si>
  <si>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</si>
  <si>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</si>
  <si>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</si>
  <si>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</si>
  <si>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</si>
  <si>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</si>
  <si>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</si>
  <si>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</si>
  <si>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</si>
  <si>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</si>
  <si>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</si>
  <si>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</si>
  <si>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</si>
  <si>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</si>
  <si>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</si>
  <si>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</si>
  <si>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</si>
  <si>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</si>
  <si>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</si>
  <si>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</si>
  <si>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</si>
  <si>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</si>
  <si>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</si>
  <si>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</si>
  <si>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</si>
  <si>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</si>
  <si>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</si>
  <si>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</si>
  <si>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</si>
  <si>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</si>
  <si>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</si>
  <si>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</si>
  <si>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</si>
  <si>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</si>
  <si>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</si>
  <si>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</si>
  <si>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</si>
  <si>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</si>
  <si>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</si>
  <si>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</si>
  <si>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</si>
  <si>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</si>
  <si>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</si>
  <si>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</si>
  <si>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</si>
  <si>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</si>
  <si>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</si>
  <si>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</si>
  <si>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</si>
  <si>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</si>
  <si>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</si>
  <si>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</si>
  <si>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</si>
  <si>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</si>
  <si>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</si>
  <si>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</si>
  <si>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</si>
  <si>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</si>
  <si>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</si>
  <si>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</si>
  <si>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</si>
  <si>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</si>
  <si>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</si>
  <si>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</si>
  <si>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</si>
  <si>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</si>
  <si>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</si>
  <si>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</si>
  <si>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</si>
  <si>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</si>
  <si>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</si>
  <si>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</si>
  <si>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</si>
  <si>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</si>
  <si>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</si>
  <si>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</si>
  <si>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</si>
  <si>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</si>
  <si>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</si>
  <si>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</si>
  <si>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</si>
  <si>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</si>
  <si>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</si>
  <si>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</si>
  <si>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</si>
  <si>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</si>
  <si>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</si>
  <si>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</si>
  <si>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</si>
  <si>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</si>
  <si>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</si>
  <si>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</si>
  <si>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</si>
  <si>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</si>
  <si>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</si>
  <si>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</si>
  <si>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</si>
  <si>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</si>
  <si>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</si>
  <si>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</si>
  <si>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</si>
  <si>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</si>
  <si>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</si>
  <si>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</si>
  <si>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</si>
  <si>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</si>
  <si>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</si>
  <si>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</si>
  <si>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</si>
  <si>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</si>
  <si>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</si>
  <si>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</si>
  <si>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</si>
  <si>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</si>
  <si>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</si>
  <si>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</si>
  <si>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</si>
  <si>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</si>
  <si>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</si>
  <si>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</si>
  <si>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</si>
  <si>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</si>
  <si>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</si>
  <si>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</si>
  <si>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</si>
  <si>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</si>
  <si>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</si>
  <si>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</si>
  <si>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</si>
  <si>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</si>
  <si>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</si>
  <si>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</si>
  <si>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</si>
  <si>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</si>
  <si>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</si>
  <si>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</si>
  <si>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</si>
  <si>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</si>
  <si>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</si>
  <si>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</si>
  <si>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</si>
  <si>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</si>
  <si>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</si>
  <si>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</si>
  <si>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</si>
  <si>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</si>
  <si>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</si>
  <si>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</si>
  <si>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</si>
  <si>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</si>
  <si>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</si>
  <si>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</si>
  <si>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</si>
  <si>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</si>
  <si>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</si>
  <si>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</si>
  <si>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</si>
  <si>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</si>
  <si>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</si>
  <si>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</si>
  <si>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</si>
  <si>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</si>
  <si>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</si>
  <si>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</si>
  <si>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</si>
  <si>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</si>
  <si>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</si>
  <si>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</si>
  <si>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</si>
  <si>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</si>
  <si>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</si>
  <si>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</si>
  <si>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</si>
  <si>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</si>
  <si>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</si>
  <si>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</si>
  <si>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</si>
  <si>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</si>
  <si>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</si>
  <si>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</si>
  <si>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</si>
  <si>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</si>
  <si>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</si>
  <si>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</si>
  <si>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</si>
  <si>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</si>
  <si>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</si>
  <si>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</si>
  <si>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</si>
  <si>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</si>
  <si>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</si>
  <si>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</si>
  <si>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</si>
  <si>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</si>
  <si>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</si>
  <si>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</si>
  <si>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</si>
  <si>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</si>
  <si>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</si>
  <si>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</si>
  <si>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</si>
  <si>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</si>
  <si>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</si>
  <si>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</si>
  <si>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</si>
  <si>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</si>
  <si>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</si>
  <si>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</si>
  <si>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</si>
  <si>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</si>
  <si>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</si>
  <si>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</si>
  <si>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</si>
  <si>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</si>
  <si>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</si>
  <si>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</si>
  <si>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</si>
  <si>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</si>
  <si>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</si>
  <si>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</si>
  <si>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</si>
  <si>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</si>
  <si>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</si>
  <si>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</si>
  <si>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</si>
  <si>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</si>
  <si>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</si>
  <si>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</si>
  <si>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</si>
  <si>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</si>
  <si>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</si>
  <si>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</si>
  <si>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</si>
  <si>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</si>
  <si>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</si>
  <si>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</si>
  <si>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</si>
  <si>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</si>
  <si>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</si>
  <si>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</si>
  <si>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</si>
  <si>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</si>
  <si>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</si>
  <si>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</si>
  <si>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</si>
  <si>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</si>
  <si>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</si>
  <si>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</si>
  <si>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</si>
  <si>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</si>
  <si>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</si>
  <si>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</si>
  <si>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</si>
  <si>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</si>
  <si>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</si>
  <si>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</si>
  <si>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</si>
  <si>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</si>
  <si>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</si>
  <si>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</si>
  <si>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</si>
  <si>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</si>
  <si>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</si>
  <si>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</si>
  <si>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</si>
  <si>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</si>
  <si>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</si>
  <si>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</si>
  <si>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</si>
  <si>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</si>
  <si>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</si>
  <si>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</si>
  <si>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</si>
  <si>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</si>
  <si>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</si>
  <si>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</si>
  <si>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</si>
  <si>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</si>
  <si>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</si>
  <si>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</si>
  <si>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</si>
  <si>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</si>
  <si>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</si>
  <si>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</si>
  <si>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</si>
  <si>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</si>
  <si>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</si>
  <si>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</si>
  <si>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</si>
  <si>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</si>
  <si>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</si>
  <si>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</si>
  <si>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</si>
  <si>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</si>
  <si>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</si>
  <si>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</si>
  <si>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</si>
  <si>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</si>
  <si>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</si>
  <si>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</si>
  <si>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</si>
  <si>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</si>
  <si>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</si>
  <si>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</si>
  <si>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</si>
  <si>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</si>
  <si>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</si>
  <si>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</si>
  <si>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</si>
  <si>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</si>
  <si>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</si>
  <si>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</si>
  <si>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</si>
  <si>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</si>
  <si>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</si>
  <si>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</si>
  <si>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</si>
  <si>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</si>
  <si>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</si>
  <si>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</si>
  <si>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</si>
  <si>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</si>
  <si>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</si>
  <si>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</si>
  <si>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</si>
  <si>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</si>
  <si>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</si>
  <si>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</si>
  <si>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</si>
  <si>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</si>
  <si>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</si>
  <si>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</si>
  <si>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</si>
  <si>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</si>
  <si>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</si>
  <si>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</si>
  <si>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</si>
  <si>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</si>
  <si>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</si>
  <si>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</si>
  <si>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</si>
  <si>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</si>
  <si>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</si>
  <si>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</si>
  <si>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</si>
  <si>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</si>
  <si>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</si>
  <si>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</si>
  <si>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</si>
  <si>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</si>
  <si>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</si>
  <si>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</si>
  <si>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</si>
  <si>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</si>
  <si>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</si>
  <si>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</si>
  <si>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</si>
  <si>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</si>
  <si>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</si>
  <si>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</si>
  <si>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</si>
  <si>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</si>
  <si>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</si>
  <si>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</si>
  <si>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</si>
  <si>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</si>
  <si>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</si>
  <si>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</si>
  <si>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</si>
  <si>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</si>
  <si>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</si>
  <si>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</si>
  <si>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</si>
  <si>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</si>
  <si>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</si>
  <si>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</si>
  <si>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</si>
  <si>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</si>
  <si>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</si>
  <si>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</si>
  <si>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</si>
  <si>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</si>
  <si>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</si>
  <si>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</si>
  <si>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</si>
  <si>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</si>
  <si>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</si>
  <si>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</si>
  <si>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</si>
  <si>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</si>
  <si>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</si>
  <si>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</si>
  <si>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</si>
  <si>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</si>
  <si>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</si>
  <si>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</si>
  <si>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</si>
  <si>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</si>
  <si>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</si>
  <si>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</si>
  <si>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</si>
  <si>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</si>
  <si>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</si>
  <si>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</si>
  <si>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</si>
  <si>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</si>
  <si>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</si>
  <si>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</si>
  <si>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</si>
  <si>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</si>
  <si>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</si>
  <si>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</si>
  <si>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</si>
  <si>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</si>
  <si>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</si>
  <si>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</si>
  <si>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</si>
  <si>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</si>
  <si>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</si>
  <si>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</si>
  <si>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</si>
  <si>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</si>
  <si>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</si>
  <si>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</si>
  <si>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</si>
  <si>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</si>
  <si>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</si>
  <si>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</si>
  <si>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</si>
  <si>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</si>
  <si>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</si>
  <si>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</si>
  <si>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</si>
  <si>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</si>
  <si>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</si>
  <si>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</si>
  <si>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</si>
  <si>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</si>
  <si>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</si>
  <si>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</si>
  <si>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</si>
  <si>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</si>
  <si>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</si>
  <si>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</si>
  <si>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</si>
  <si>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</si>
  <si>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</si>
  <si>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</si>
  <si>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</si>
  <si>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</si>
  <si>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</si>
  <si>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</si>
  <si>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</si>
  <si>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</si>
  <si>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</si>
  <si>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</si>
  <si>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</si>
  <si>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</si>
  <si>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</si>
  <si>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</si>
  <si>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</si>
  <si>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</si>
  <si>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</si>
  <si>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</si>
  <si>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</si>
  <si>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</si>
  <si>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</si>
  <si>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</si>
  <si>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</si>
  <si>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</si>
  <si>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</si>
  <si>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</si>
  <si>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</si>
  <si>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</si>
  <si>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</si>
  <si>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</si>
  <si>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</si>
  <si>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</si>
  <si>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</si>
  <si>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</si>
  <si>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</si>
  <si>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</si>
  <si>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</si>
  <si>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</si>
  <si>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</si>
  <si>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</si>
  <si>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</si>
  <si>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</si>
  <si>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</si>
  <si>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</si>
  <si>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</si>
  <si>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</si>
  <si>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</si>
  <si>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</si>
  <si>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</si>
  <si>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</si>
  <si>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</si>
  <si>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</si>
  <si>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</si>
  <si>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</si>
  <si>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</si>
  <si>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</si>
  <si>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</si>
  <si>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</si>
  <si>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</si>
  <si>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</si>
  <si>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</si>
  <si>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</si>
  <si>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</si>
  <si>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</si>
  <si>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</si>
  <si>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</si>
  <si>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</si>
  <si>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</si>
  <si>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</si>
  <si>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</si>
  <si>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</si>
  <si>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</si>
  <si>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</si>
  <si>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</si>
  <si>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</si>
  <si>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</si>
  <si>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</si>
  <si>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</si>
  <si>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</si>
  <si>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</si>
  <si>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</si>
  <si>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</si>
  <si>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</si>
  <si>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</si>
  <si>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</si>
  <si>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</si>
  <si>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</si>
  <si>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</si>
  <si>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</si>
  <si>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</si>
  <si>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</si>
  <si>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</si>
  <si>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</si>
  <si>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</si>
  <si>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</si>
  <si>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</si>
  <si>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</si>
  <si>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</si>
  <si>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</si>
  <si>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</si>
  <si>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</si>
  <si>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</si>
  <si>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</si>
  <si>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</si>
  <si>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</si>
  <si>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</si>
  <si>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</si>
  <si>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</si>
  <si>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</si>
  <si>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</si>
  <si>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</si>
  <si>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</si>
  <si>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</si>
  <si>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</si>
  <si>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</si>
  <si>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</si>
  <si>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</si>
  <si>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</si>
  <si>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</si>
  <si>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</si>
  <si>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</si>
  <si>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</si>
  <si>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</si>
  <si>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</si>
  <si>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</si>
  <si>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</si>
  <si>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</si>
  <si>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</si>
  <si>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</si>
  <si>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</si>
  <si>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</si>
  <si>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</si>
  <si>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</si>
  <si>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</si>
  <si>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</si>
  <si>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</si>
  <si>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</si>
  <si>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</si>
  <si>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</si>
  <si>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</si>
  <si>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</si>
  <si>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</si>
  <si>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</si>
  <si>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</si>
  <si>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</si>
  <si>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</si>
  <si>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</si>
  <si>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</si>
  <si>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</si>
  <si>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</si>
  <si>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</si>
  <si>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</si>
  <si>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</si>
  <si>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</si>
  <si>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</si>
  <si>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</si>
  <si>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</si>
  <si>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</si>
  <si>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</si>
  <si>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</si>
  <si>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</si>
  <si>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</si>
  <si>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</si>
  <si>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</si>
  <si>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</si>
  <si>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</si>
  <si>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</si>
  <si>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</si>
  <si>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</si>
  <si>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</si>
  <si>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</si>
  <si>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</si>
  <si>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</si>
  <si>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</si>
  <si>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</si>
  <si>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</si>
  <si>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</si>
  <si>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</si>
  <si>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</si>
  <si>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</si>
  <si>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</si>
  <si>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</si>
  <si>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</si>
  <si>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</si>
  <si>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</si>
  <si>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</si>
  <si>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</si>
  <si>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</si>
  <si>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</si>
  <si>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</si>
  <si>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</si>
  <si>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</si>
  <si>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</si>
  <si>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</si>
  <si>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</si>
  <si>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</si>
  <si>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</si>
  <si>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</si>
  <si>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</si>
  <si>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</si>
  <si>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</si>
  <si>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</si>
  <si>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</si>
  <si>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</si>
  <si>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</si>
  <si>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</si>
  <si>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</si>
  <si>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</si>
  <si>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</si>
  <si>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</si>
  <si>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</si>
  <si>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</si>
  <si>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</si>
  <si>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</si>
  <si>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</si>
  <si>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</si>
  <si>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</si>
  <si>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</si>
  <si>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</si>
  <si>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</si>
  <si>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</si>
  <si>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</si>
  <si>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</si>
  <si>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</si>
  <si>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</si>
  <si>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</si>
  <si>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</si>
  <si>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</si>
  <si>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</si>
  <si>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</si>
  <si>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</si>
  <si>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</si>
  <si>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</si>
  <si>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</si>
  <si>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</si>
  <si>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</si>
  <si>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</si>
  <si>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</si>
  <si>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</si>
  <si>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</si>
  <si>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</si>
  <si>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</si>
  <si>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</si>
  <si>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</si>
  <si>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</si>
  <si>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</si>
  <si>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</si>
  <si>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</si>
  <si>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</si>
  <si>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</si>
  <si>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</si>
  <si>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</si>
  <si>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</si>
  <si>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</si>
  <si>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</si>
  <si>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</si>
  <si>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</si>
  <si>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</si>
  <si>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</si>
  <si>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</si>
  <si>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</si>
  <si>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</si>
  <si>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</si>
  <si>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</si>
  <si>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</si>
  <si>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</si>
  <si>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</si>
  <si>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</si>
  <si>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</si>
  <si>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</si>
  <si>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</si>
  <si>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</si>
  <si>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</si>
  <si>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</si>
  <si>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</si>
  <si>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</si>
  <si>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</si>
  <si>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</si>
  <si>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</si>
  <si>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</si>
  <si>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</si>
  <si>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</si>
  <si>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</si>
  <si>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</si>
  <si>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</si>
  <si>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</si>
  <si>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</si>
  <si>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</si>
  <si>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</si>
  <si>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</si>
  <si>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</si>
  <si>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</si>
  <si>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</si>
  <si>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</si>
  <si>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</si>
  <si>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</si>
  <si>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</si>
  <si>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</si>
  <si>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</si>
  <si>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</si>
  <si>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</si>
  <si>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</si>
  <si>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</si>
  <si>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</si>
  <si>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</si>
  <si>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</si>
  <si>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</si>
  <si>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</si>
  <si>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</si>
  <si>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</si>
  <si>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</si>
  <si>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</si>
  <si>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</si>
  <si>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</si>
  <si>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</si>
  <si>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</si>
  <si>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</si>
  <si>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</si>
  <si>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</si>
  <si>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</si>
  <si>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</si>
  <si>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</si>
  <si>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</si>
  <si>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</si>
  <si>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</si>
  <si>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</si>
  <si>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</si>
  <si>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</si>
  <si>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</si>
  <si>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</si>
  <si>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</si>
  <si>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</si>
  <si>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</si>
  <si>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</si>
  <si>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</si>
  <si>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</si>
  <si>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</si>
  <si>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</si>
  <si>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</si>
  <si>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</si>
  <si>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</si>
  <si>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</si>
  <si>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</si>
  <si>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</si>
  <si>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</si>
  <si>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</si>
  <si>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</si>
  <si>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</si>
  <si>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</si>
  <si>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</si>
  <si>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</si>
  <si>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</si>
  <si>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</si>
  <si>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</si>
  <si>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</si>
  <si>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</si>
  <si>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</si>
  <si>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</si>
  <si>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</si>
  <si>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</si>
  <si>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</si>
  <si>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</si>
  <si>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</si>
  <si>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</si>
  <si>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</si>
  <si>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</si>
  <si>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</si>
  <si>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</si>
  <si>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</si>
  <si>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</si>
  <si>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</si>
  <si>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</si>
  <si>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</si>
  <si>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</si>
  <si>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</si>
  <si>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</si>
  <si>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</si>
  <si>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</si>
  <si>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</si>
  <si>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</si>
  <si>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</si>
  <si>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</si>
  <si>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</si>
  <si>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</si>
  <si>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</si>
  <si>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</si>
  <si>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</si>
  <si>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</si>
  <si>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</si>
  <si>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</si>
  <si>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</si>
  <si>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</si>
  <si>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</si>
  <si>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</si>
  <si>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</si>
  <si>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</si>
  <si>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</si>
  <si>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</si>
  <si>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</si>
  <si>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</si>
  <si>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</si>
  <si>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</si>
  <si>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</si>
  <si>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</si>
  <si>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</si>
  <si>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</si>
  <si>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</si>
  <si>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</si>
  <si>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</si>
  <si>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</si>
  <si>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</si>
  <si>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</si>
  <si>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</si>
  <si>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</si>
  <si>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</si>
  <si>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</si>
  <si>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</si>
  <si>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</si>
  <si>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</si>
  <si>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</si>
  <si>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</si>
  <si>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</si>
  <si>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</si>
  <si>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</si>
  <si>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</si>
  <si>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</si>
  <si>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</si>
  <si>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</si>
  <si>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</si>
  <si>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</si>
  <si>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</si>
  <si>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</si>
  <si>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</si>
  <si>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</si>
  <si>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</si>
  <si>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</si>
  <si>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</si>
  <si>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</si>
  <si>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</si>
  <si>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</si>
  <si>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</si>
  <si>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</si>
  <si>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</si>
  <si>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</si>
  <si>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</si>
  <si>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</si>
  <si>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</si>
  <si>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</si>
  <si>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</si>
  <si>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</si>
  <si>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</si>
  <si>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</si>
  <si>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</si>
  <si>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</si>
  <si>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</si>
  <si>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</si>
  <si>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</si>
  <si>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</si>
  <si>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</si>
  <si>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</si>
  <si>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</si>
  <si>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</si>
  <si>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</si>
  <si>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</si>
  <si>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</si>
  <si>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</si>
  <si>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</si>
  <si>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</si>
  <si>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</si>
  <si>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</si>
  <si>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</si>
  <si>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</si>
  <si>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</si>
  <si>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</si>
  <si>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</si>
  <si>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</si>
  <si>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</si>
  <si>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</si>
  <si>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</si>
  <si>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</si>
  <si>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</si>
  <si>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</si>
  <si>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</si>
  <si>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</si>
  <si>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</si>
  <si>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</si>
  <si>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</si>
  <si>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</si>
  <si>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</si>
  <si>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</si>
  <si>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</si>
  <si>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</si>
  <si>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</si>
  <si>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</si>
  <si>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</si>
  <si>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</si>
  <si>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</si>
  <si>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</si>
  <si>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</si>
  <si>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</si>
  <si>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</si>
  <si>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</si>
  <si>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</si>
  <si>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</si>
  <si>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</si>
  <si>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</si>
  <si>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</si>
  <si>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</si>
  <si>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</si>
  <si>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</si>
  <si>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</si>
  <si>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</si>
  <si>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</si>
  <si>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</si>
  <si>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</si>
  <si>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</si>
  <si>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</si>
  <si>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</si>
  <si>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</si>
  <si>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</si>
  <si>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</si>
  <si>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</si>
  <si>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</si>
  <si>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</si>
  <si>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</si>
  <si>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</si>
  <si>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</si>
  <si>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</si>
  <si>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</si>
  <si>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</si>
  <si>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</si>
  <si>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</si>
  <si>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</si>
  <si>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</si>
  <si>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</si>
  <si>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</si>
  <si>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</si>
  <si>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</si>
  <si>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</si>
  <si>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</si>
  <si>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</si>
  <si>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</si>
  <si>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</si>
  <si>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</si>
  <si>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</si>
  <si>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</si>
  <si>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</si>
  <si>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</si>
  <si>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</si>
  <si>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</si>
  <si>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</si>
  <si>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</si>
  <si>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</si>
  <si>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</si>
  <si>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</si>
  <si>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</si>
  <si>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</si>
  <si>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</si>
  <si>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</si>
  <si>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</si>
  <si>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</si>
  <si>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</si>
  <si>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</si>
  <si>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</si>
  <si>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</si>
  <si>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</si>
  <si>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</si>
  <si>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</si>
  <si>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</si>
  <si>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</si>
  <si>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</si>
  <si>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</si>
  <si>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</si>
  <si>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</si>
  <si>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</si>
  <si>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</si>
  <si>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</si>
  <si>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</si>
  <si>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</si>
  <si>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</si>
  <si>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</si>
  <si>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</si>
  <si>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</si>
  <si>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</si>
  <si>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</si>
  <si>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</si>
  <si>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</si>
  <si>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</si>
  <si>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</si>
  <si>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</si>
  <si>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</si>
  <si>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</si>
  <si>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</si>
  <si>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</si>
  <si>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</si>
  <si>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</si>
  <si>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</si>
  <si>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</si>
  <si>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</si>
  <si>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</si>
  <si>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</si>
  <si>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</si>
  <si>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</si>
  <si>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</si>
  <si>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</si>
  <si>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</si>
  <si>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</si>
  <si>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</si>
  <si>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</si>
  <si>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</si>
  <si>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</si>
  <si>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</si>
  <si>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</si>
  <si>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</si>
  <si>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</si>
  <si>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</si>
  <si>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</si>
  <si>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</si>
  <si>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</si>
  <si>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</si>
  <si>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</si>
  <si>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</si>
  <si>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</si>
  <si>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</si>
  <si>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</si>
  <si>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</si>
  <si>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</si>
  <si>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</si>
  <si>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</si>
  <si>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</si>
  <si>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</si>
  <si>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</si>
  <si>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</si>
  <si>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</si>
  <si>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</si>
  <si>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</si>
  <si>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</si>
  <si>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</si>
  <si>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</si>
  <si>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</si>
  <si>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</si>
  <si>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</si>
  <si>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</si>
  <si>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</si>
  <si>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</si>
  <si>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</si>
  <si>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</si>
  <si>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</si>
  <si>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</si>
  <si>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</si>
  <si>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</si>
  <si>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</si>
  <si>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</si>
  <si>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</si>
  <si>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</si>
  <si>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</si>
  <si>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</si>
  <si>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</si>
  <si>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</si>
  <si>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</si>
  <si>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</si>
  <si>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</si>
  <si>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</si>
  <si>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</si>
  <si>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</si>
  <si>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</si>
  <si>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</si>
  <si>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</si>
  <si>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</si>
  <si>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</si>
  <si>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</si>
  <si>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</si>
  <si>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</si>
  <si>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</si>
  <si>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</si>
  <si>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</si>
  <si>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</si>
  <si>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</si>
  <si>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</si>
  <si>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</si>
  <si>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</si>
  <si>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</si>
  <si>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</si>
  <si>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</si>
  <si>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</si>
  <si>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</si>
  <si>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</si>
  <si>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</si>
  <si>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</si>
  <si>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</si>
  <si>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</si>
  <si>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</si>
  <si>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</si>
  <si>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</si>
  <si>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</si>
  <si>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</si>
  <si>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</si>
  <si>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</si>
  <si>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</si>
  <si>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</si>
  <si>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</si>
  <si>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</si>
  <si>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</si>
  <si>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</si>
  <si>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</si>
  <si>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</si>
  <si>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</si>
  <si>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</si>
  <si>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</si>
  <si>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</si>
  <si>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</si>
  <si>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</si>
  <si>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</si>
  <si>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</si>
  <si>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</si>
  <si>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</si>
  <si>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</si>
  <si>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</si>
  <si>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</si>
  <si>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</si>
  <si>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</si>
  <si>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</si>
  <si>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</si>
  <si>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</si>
  <si>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</si>
  <si>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</si>
  <si>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</si>
  <si>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</si>
  <si>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</si>
  <si>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</si>
  <si>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</si>
  <si>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</si>
  <si>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</si>
  <si>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</si>
  <si>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</si>
  <si>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</si>
  <si>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</si>
  <si>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</si>
  <si>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</si>
  <si>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</si>
  <si>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</si>
  <si>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</si>
  <si>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</si>
  <si>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</si>
  <si>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</si>
  <si>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</si>
  <si>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</si>
  <si>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</si>
  <si>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</si>
  <si>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</si>
  <si>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</si>
  <si>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</si>
  <si>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</si>
  <si>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</si>
  <si>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</si>
  <si>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</si>
  <si>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</si>
  <si>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</si>
  <si>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</si>
  <si>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</si>
  <si>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</si>
  <si>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</si>
  <si>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</si>
  <si>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</si>
  <si>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</si>
  <si>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</si>
  <si>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</si>
  <si>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</si>
  <si>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</si>
  <si>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</si>
  <si>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</si>
  <si>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</si>
  <si>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</si>
  <si>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</si>
  <si>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</si>
  <si>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</si>
  <si>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</si>
  <si>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</si>
  <si>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</si>
  <si>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</si>
  <si>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</si>
  <si>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</si>
  <si>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</si>
  <si>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</si>
  <si>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</si>
  <si>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</si>
  <si>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</si>
  <si>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</si>
  <si>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</si>
  <si>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</si>
  <si>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</si>
  <si>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</si>
  <si>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</si>
  <si>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</si>
  <si>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</si>
  <si>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</si>
  <si>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</si>
  <si>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</si>
  <si>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</si>
  <si>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</si>
  <si>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</si>
  <si>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</si>
  <si>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</si>
  <si>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</si>
  <si>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</si>
  <si>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</si>
  <si>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</si>
  <si>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</si>
  <si>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</si>
  <si>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</si>
  <si>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</si>
  <si>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</si>
  <si>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</si>
  <si>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</si>
  <si>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</si>
  <si>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</si>
  <si>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</si>
  <si>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</si>
  <si>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</si>
  <si>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</si>
  <si>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</si>
  <si>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</si>
  <si>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</si>
  <si>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</si>
  <si>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</si>
  <si>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</si>
  <si>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</si>
  <si>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</si>
  <si>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</si>
  <si>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</si>
  <si>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</si>
  <si>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</si>
  <si>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</si>
  <si>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</si>
  <si>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</si>
  <si>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</si>
  <si>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</si>
  <si>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</si>
  <si>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</si>
  <si>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</si>
  <si>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</si>
  <si>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</si>
  <si>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</si>
  <si>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</si>
  <si>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</si>
  <si>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</si>
  <si>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</si>
  <si>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</si>
  <si>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</si>
  <si>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</si>
  <si>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</si>
  <si>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</si>
  <si>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</si>
  <si>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</si>
  <si>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</si>
  <si>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</si>
  <si>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</si>
  <si>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</si>
  <si>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</si>
  <si>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</si>
  <si>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</si>
  <si>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</si>
  <si>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</si>
  <si>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</si>
  <si>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</si>
  <si>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</si>
  <si>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</si>
  <si>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</si>
  <si>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</si>
  <si>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</si>
  <si>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</si>
  <si>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</si>
  <si>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</si>
  <si>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</si>
  <si>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</si>
  <si>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</si>
  <si>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</si>
  <si>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</si>
  <si>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</si>
  <si>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</si>
  <si>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</si>
  <si>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</si>
  <si>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</si>
  <si>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</si>
  <si>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</si>
  <si>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</si>
  <si>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</si>
  <si>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</si>
  <si>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</si>
  <si>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</si>
  <si>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</si>
  <si>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</si>
  <si>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</si>
  <si>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</si>
  <si>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</si>
  <si>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</si>
  <si>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</si>
  <si>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</si>
  <si>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</si>
  <si>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</si>
  <si>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</si>
  <si>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</si>
  <si>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</si>
  <si>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</si>
  <si>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</si>
  <si>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</si>
  <si>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</si>
  <si>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</si>
  <si>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</si>
  <si>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</si>
  <si>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</si>
  <si>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</si>
  <si>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</si>
  <si>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</si>
  <si>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</si>
  <si>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</si>
  <si>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</si>
  <si>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</si>
  <si>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</si>
  <si>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</si>
  <si>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</si>
  <si>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</si>
  <si>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</si>
  <si>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</si>
  <si>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</si>
  <si>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</si>
  <si>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</si>
  <si>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</si>
  <si>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</si>
  <si>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</si>
  <si>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</si>
  <si>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</si>
  <si>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</si>
  <si>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</si>
  <si>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</si>
  <si>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</si>
  <si>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</si>
  <si>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</si>
  <si>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</si>
  <si>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</si>
  <si>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</si>
  <si>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</si>
  <si>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</si>
  <si>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</si>
  <si>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</si>
  <si>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</si>
  <si>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</si>
  <si>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</si>
  <si>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</si>
  <si>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</si>
  <si>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</si>
  <si>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</si>
  <si>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</si>
  <si>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</si>
  <si>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</si>
  <si>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</si>
  <si>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</si>
  <si>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</si>
  <si>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</si>
  <si>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</si>
  <si>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</si>
  <si>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</si>
  <si>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</si>
  <si>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</si>
  <si>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</si>
  <si>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</si>
  <si>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</si>
  <si>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</si>
  <si>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</si>
  <si>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</si>
  <si>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</si>
  <si>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</si>
  <si>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</si>
  <si>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</si>
  <si>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</si>
  <si>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</si>
  <si>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</si>
  <si>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</si>
  <si>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</si>
  <si>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</si>
  <si>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</si>
  <si>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</si>
  <si>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</si>
  <si>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</si>
  <si>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</si>
  <si>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</si>
  <si>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</si>
  <si>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</si>
  <si>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</si>
  <si>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</si>
  <si>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</si>
  <si>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</si>
  <si>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</si>
  <si>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</si>
  <si>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</si>
  <si>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</si>
  <si>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</si>
  <si>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</si>
  <si>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</si>
  <si>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</si>
  <si>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</si>
  <si>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</si>
  <si>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</si>
  <si>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</si>
  <si>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</si>
  <si>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</si>
  <si>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</si>
  <si>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</si>
  <si>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</si>
  <si>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</si>
  <si>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</si>
  <si>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</si>
  <si>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</si>
  <si>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</si>
  <si>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</si>
  <si>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</si>
  <si>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</si>
  <si>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</si>
  <si>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</si>
  <si>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</si>
  <si>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</si>
  <si>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</si>
  <si>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</si>
  <si>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</si>
  <si>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</si>
  <si>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</si>
  <si>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</si>
  <si>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</si>
  <si>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</si>
  <si>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</si>
  <si>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</si>
  <si>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</si>
  <si>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</si>
  <si>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</si>
  <si>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</si>
  <si>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</si>
  <si>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</si>
  <si>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</si>
  <si>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</si>
  <si>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</si>
  <si>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</si>
  <si>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</si>
  <si>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</si>
  <si>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</si>
  <si>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</si>
  <si>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</si>
  <si>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</si>
  <si>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</si>
  <si>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</si>
  <si>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</si>
  <si>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</si>
  <si>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</si>
  <si>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</si>
  <si>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</si>
  <si>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</si>
  <si>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</si>
  <si>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</si>
  <si>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</si>
  <si>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</si>
  <si>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</si>
  <si>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</si>
  <si>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</si>
  <si>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</si>
  <si>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</si>
  <si>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</si>
  <si>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</si>
  <si>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</si>
  <si>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</si>
  <si>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</si>
  <si>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</si>
  <si>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</si>
  <si>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</si>
  <si>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</si>
  <si>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</si>
  <si>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</si>
  <si>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</si>
  <si>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</si>
  <si>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</si>
  <si>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</si>
  <si>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</si>
  <si>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</si>
  <si>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</si>
  <si>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</si>
  <si>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</si>
  <si>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</si>
  <si>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</si>
  <si>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</si>
  <si>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</si>
  <si>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</si>
  <si>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</si>
  <si>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</si>
  <si>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</si>
  <si>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</si>
  <si>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</si>
  <si>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</si>
  <si>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</si>
  <si>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</si>
  <si>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</si>
  <si>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</si>
  <si>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</si>
  <si>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</si>
  <si>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</si>
  <si>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</si>
  <si>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</si>
  <si>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</si>
  <si>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</si>
  <si>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</si>
  <si>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</si>
  <si>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</si>
  <si>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</si>
  <si>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</si>
  <si>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</si>
  <si>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</si>
  <si>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</si>
  <si>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</si>
  <si>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</si>
  <si>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</si>
  <si>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</si>
  <si>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</si>
  <si>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</si>
  <si>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</si>
  <si>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</si>
  <si>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</si>
  <si>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</si>
  <si>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</si>
  <si>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</si>
  <si>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</si>
  <si>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</si>
  <si>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</si>
  <si>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</si>
  <si>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</si>
  <si>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</si>
  <si>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</si>
  <si>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</si>
  <si>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</si>
  <si>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</si>
  <si>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</si>
  <si>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</si>
  <si>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</si>
  <si>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</si>
  <si>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</si>
  <si>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</si>
  <si>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</si>
  <si>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</si>
  <si>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</si>
  <si>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</si>
  <si>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</si>
  <si>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</si>
  <si>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</si>
  <si>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</si>
  <si>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</si>
  <si>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</si>
  <si>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</si>
  <si>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</si>
  <si>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</si>
  <si>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</si>
  <si>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</si>
  <si>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</si>
  <si>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</si>
  <si>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</si>
  <si>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</si>
  <si>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</si>
  <si>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</si>
  <si>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</si>
  <si>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</si>
  <si>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</si>
  <si>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</si>
  <si>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</si>
  <si>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</si>
  <si>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</si>
  <si>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</si>
  <si>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</si>
  <si>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</si>
  <si>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</si>
  <si>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</si>
  <si>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</si>
  <si>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</si>
  <si>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</si>
  <si>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</si>
  <si>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</si>
  <si>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</si>
  <si>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</si>
  <si>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</si>
  <si>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</si>
  <si>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</si>
  <si>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</si>
  <si>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</si>
  <si>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</si>
  <si>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</si>
  <si>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</si>
  <si>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</si>
  <si>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</si>
  <si>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</si>
  <si>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</si>
  <si>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</si>
  <si>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</si>
  <si>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</si>
  <si>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</si>
  <si>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</si>
  <si>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</si>
  <si>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</si>
  <si>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</si>
  <si>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</si>
  <si>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</si>
  <si>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</si>
  <si>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</si>
  <si>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</si>
  <si>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</si>
  <si>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</si>
  <si>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</si>
  <si>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</si>
  <si>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</si>
  <si>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</si>
  <si>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</si>
  <si>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</si>
  <si>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</si>
  <si>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</si>
  <si>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</si>
  <si>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</si>
  <si>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</si>
  <si>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</si>
  <si>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</si>
  <si>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</si>
  <si>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</si>
  <si>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</si>
  <si>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</si>
  <si>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</si>
  <si>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</si>
  <si>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</si>
  <si>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</si>
  <si>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</si>
  <si>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</si>
  <si>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</si>
  <si>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</si>
  <si>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</si>
  <si>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</si>
  <si>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</si>
  <si>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</si>
  <si>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</si>
  <si>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</si>
  <si>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</si>
  <si>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</si>
  <si>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</si>
  <si>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</si>
  <si>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</si>
  <si>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</si>
  <si>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</si>
  <si>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</si>
  <si>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</si>
  <si>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</si>
  <si>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</si>
  <si>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</si>
  <si>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</si>
  <si>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</si>
  <si>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</si>
  <si>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</si>
  <si>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</si>
  <si>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</si>
  <si>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</si>
  <si>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</si>
  <si>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</si>
  <si>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</si>
  <si>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</si>
  <si>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</si>
  <si>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</si>
  <si>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</si>
  <si>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</si>
  <si>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</si>
  <si>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</si>
  <si>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</si>
  <si>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</si>
  <si>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</si>
  <si>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</si>
  <si>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</si>
  <si>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</si>
  <si>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</si>
  <si>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</si>
  <si>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</si>
  <si>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</si>
  <si>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</si>
  <si>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</si>
  <si>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</si>
  <si>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</si>
  <si>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</si>
  <si>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</si>
  <si>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</si>
  <si>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</si>
  <si>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</si>
  <si>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</si>
  <si>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</si>
  <si>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</si>
  <si>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</si>
  <si>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</si>
  <si>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</si>
  <si>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</si>
  <si>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</si>
  <si>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</si>
  <si>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</si>
  <si>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</si>
  <si>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</si>
  <si>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</si>
  <si>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</si>
  <si>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</si>
  <si>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</si>
  <si>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</si>
  <si>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</si>
  <si>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</si>
  <si>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</si>
  <si>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</si>
  <si>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</si>
  <si>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</si>
  <si>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</si>
  <si>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</si>
  <si>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</si>
  <si>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</si>
  <si>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</si>
  <si>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</si>
  <si>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</si>
  <si>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</si>
  <si>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</si>
  <si>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</si>
  <si>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</si>
  <si>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</si>
  <si>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</si>
  <si>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</si>
  <si>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</si>
  <si>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</si>
  <si>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</si>
  <si>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</si>
  <si>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</si>
  <si>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</si>
  <si>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</si>
  <si>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</si>
  <si>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</si>
  <si>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</si>
  <si>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</si>
  <si>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</si>
  <si>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</si>
  <si>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</si>
  <si>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</si>
  <si>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</si>
  <si>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</si>
  <si>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</si>
  <si>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</si>
  <si>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</si>
  <si>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</si>
  <si>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</si>
  <si>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</si>
  <si>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</si>
  <si>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</si>
  <si>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</si>
  <si>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</si>
  <si>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</si>
  <si>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</si>
  <si>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</si>
  <si>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</si>
  <si>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</si>
  <si>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</si>
  <si>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</si>
  <si>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</si>
  <si>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</si>
  <si>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</si>
  <si>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</si>
  <si>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</si>
  <si>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</si>
  <si>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</si>
  <si>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</si>
  <si>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</si>
  <si>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</si>
  <si>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</si>
  <si>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</si>
  <si>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</si>
  <si>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</si>
  <si>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</si>
  <si>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</si>
  <si>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</si>
  <si>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</si>
  <si>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</si>
  <si>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</si>
  <si>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</si>
  <si>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</si>
  <si>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</si>
  <si>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</si>
  <si>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</si>
  <si>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</si>
  <si>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</si>
  <si>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</si>
  <si>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</si>
  <si>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</si>
  <si>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</si>
  <si>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</si>
  <si>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</si>
  <si>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</si>
  <si>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</si>
  <si>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</si>
  <si>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</si>
  <si>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</si>
  <si>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</si>
  <si>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</si>
  <si>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</si>
  <si>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</si>
  <si>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</si>
  <si>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</si>
  <si>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</si>
  <si>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</si>
  <si>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</si>
  <si>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</si>
  <si>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</si>
  <si>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</si>
  <si>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</si>
  <si>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</si>
  <si>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</si>
  <si>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</si>
  <si>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</si>
  <si>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</si>
  <si>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</si>
  <si>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</si>
  <si>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</si>
  <si>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</si>
  <si>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</si>
  <si>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</si>
  <si>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</si>
  <si>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</si>
  <si>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</si>
  <si>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</si>
  <si>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</si>
  <si>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</si>
  <si>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</si>
  <si>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</si>
  <si>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</si>
  <si>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</si>
  <si>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</si>
  <si>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</si>
  <si>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</si>
  <si>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</si>
  <si>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</si>
  <si>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</si>
  <si>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</si>
  <si>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</si>
  <si>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</si>
  <si>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</si>
  <si>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</si>
  <si>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</si>
  <si>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</si>
  <si>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</si>
  <si>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</si>
  <si>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</si>
  <si>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</si>
  <si>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</si>
  <si>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</si>
  <si>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</si>
  <si>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</si>
  <si>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</si>
  <si>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</si>
  <si>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</si>
  <si>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</si>
  <si>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</si>
  <si>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</si>
  <si>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</si>
  <si>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</si>
  <si>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</si>
  <si>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</si>
  <si>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</si>
  <si>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</si>
  <si>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</si>
  <si>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</si>
  <si>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</si>
  <si>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</si>
  <si>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</si>
  <si>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</si>
  <si>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</si>
  <si>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</si>
  <si>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</si>
  <si>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</si>
  <si>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</si>
  <si>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</si>
  <si>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</si>
  <si>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</si>
  <si>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</si>
  <si>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</si>
  <si>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</si>
  <si>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</si>
  <si>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</si>
  <si>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</si>
  <si>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</si>
  <si>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</si>
  <si>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</si>
  <si>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</si>
  <si>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</si>
  <si>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</si>
  <si>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</si>
  <si>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</si>
  <si>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</si>
  <si>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</si>
  <si>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</si>
  <si>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</si>
  <si>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</si>
  <si>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</si>
  <si>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</si>
  <si>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</si>
  <si>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</si>
  <si>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</si>
  <si>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</si>
  <si>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</si>
  <si>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</si>
  <si>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</si>
  <si>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</si>
  <si>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</si>
  <si>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</si>
  <si>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</si>
  <si>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</si>
  <si>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</si>
  <si>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</si>
  <si>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</si>
  <si>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</si>
  <si>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</si>
  <si>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</si>
  <si>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</si>
  <si>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</si>
  <si>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</si>
  <si>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</si>
  <si>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</si>
  <si>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</si>
  <si>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</si>
  <si>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</si>
  <si>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</si>
  <si>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</si>
  <si>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</si>
  <si>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</si>
  <si>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</si>
  <si>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</si>
  <si>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</si>
  <si>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</si>
  <si>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</si>
  <si>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</si>
  <si>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</si>
  <si>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</si>
  <si>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</si>
  <si>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</si>
  <si>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</si>
  <si>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</si>
  <si>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</si>
  <si>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</si>
  <si>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</si>
  <si>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</si>
  <si>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</si>
  <si>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</si>
  <si>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</si>
  <si>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</si>
  <si>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</si>
  <si>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</si>
  <si>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</si>
  <si>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</si>
  <si>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</si>
  <si>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</si>
  <si>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</si>
  <si>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</si>
  <si>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</si>
  <si>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</si>
  <si>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</si>
  <si>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</si>
  <si>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</si>
  <si>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</si>
  <si>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</si>
  <si>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</si>
  <si>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</si>
  <si>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</si>
  <si>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</si>
  <si>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</si>
  <si>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</si>
  <si>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</si>
  <si>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</si>
  <si>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</si>
  <si>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</si>
  <si>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</si>
  <si>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</si>
  <si>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</si>
  <si>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</si>
  <si>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</si>
  <si>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</si>
  <si>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</si>
  <si>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</si>
  <si>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</si>
  <si>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</si>
  <si>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</si>
  <si>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</si>
  <si>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</si>
  <si>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</si>
  <si>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</si>
  <si>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</si>
  <si>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</si>
  <si>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</si>
  <si>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</si>
  <si>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</si>
  <si>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</si>
  <si>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</si>
  <si>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</si>
  <si>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</si>
  <si>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</si>
  <si>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</si>
  <si>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</si>
  <si>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</si>
  <si>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</si>
  <si>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</si>
  <si>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</si>
  <si>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</si>
  <si>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</si>
  <si>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</si>
  <si>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</si>
  <si>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</si>
  <si>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</si>
  <si>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</si>
  <si>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</si>
  <si>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</si>
  <si>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</si>
  <si>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</si>
  <si>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</si>
  <si>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</si>
  <si>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</si>
  <si>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</si>
  <si>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</si>
  <si>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</si>
  <si>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</si>
  <si>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</si>
  <si>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</si>
  <si>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</si>
  <si>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</si>
  <si>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</si>
  <si>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</si>
  <si>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</si>
  <si>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</si>
  <si>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</si>
  <si>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</si>
  <si>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</si>
  <si>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</si>
  <si>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</si>
  <si>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</si>
  <si>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</si>
  <si>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</si>
  <si>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</si>
  <si>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</si>
  <si>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</si>
  <si>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</si>
  <si>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</si>
  <si>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</si>
  <si>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</si>
  <si>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</si>
  <si>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</si>
  <si>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</si>
  <si>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</si>
  <si>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</si>
  <si>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</si>
  <si>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</si>
  <si>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</si>
  <si>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</si>
  <si>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</si>
  <si>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</si>
  <si>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</si>
  <si>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</si>
  <si>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</si>
  <si>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</si>
  <si>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</si>
  <si>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</si>
  <si>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</si>
  <si>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</si>
  <si>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</si>
  <si>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</si>
  <si>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</si>
  <si>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</si>
  <si>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</si>
  <si>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</si>
  <si>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</si>
  <si>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</si>
  <si>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</si>
  <si>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</si>
  <si>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</si>
  <si>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</si>
  <si>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</si>
  <si>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</si>
  <si>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</si>
  <si>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</si>
  <si>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</si>
  <si>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</si>
  <si>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</si>
  <si>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</si>
  <si>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</si>
  <si>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</si>
  <si>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</si>
  <si>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</si>
  <si>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</si>
  <si>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</si>
  <si>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</si>
  <si>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</si>
  <si>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</si>
  <si>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</si>
  <si>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</si>
  <si>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</si>
  <si>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</si>
  <si>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</si>
  <si>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</si>
  <si>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</si>
  <si>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</si>
  <si>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</si>
  <si>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</si>
  <si>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</si>
  <si>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</si>
  <si>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</si>
  <si>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</si>
  <si>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</si>
  <si>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</si>
  <si>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</si>
  <si>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</si>
  <si>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</si>
  <si>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</si>
  <si>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</si>
  <si>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</si>
  <si>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</si>
  <si>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</si>
  <si>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</si>
  <si>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</si>
  <si>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</si>
  <si>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</si>
  <si>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</si>
  <si>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</si>
  <si>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</si>
  <si>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</si>
  <si>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</si>
  <si>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</si>
  <si>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</si>
  <si>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</si>
  <si>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</si>
  <si>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</si>
  <si>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</si>
  <si>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</si>
  <si>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</si>
  <si>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</si>
  <si>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</si>
  <si>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</si>
  <si>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</si>
  <si>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</si>
  <si>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</si>
  <si>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</si>
  <si>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</si>
  <si>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</si>
  <si>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</si>
  <si>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</si>
  <si>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</si>
  <si>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</si>
  <si>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</si>
  <si>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</si>
  <si>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</si>
  <si>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</si>
  <si>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</si>
  <si>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</si>
  <si>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</si>
  <si>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</si>
  <si>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</si>
  <si>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</si>
  <si>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</si>
  <si>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</si>
  <si>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</si>
  <si>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</si>
  <si>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</si>
  <si>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</si>
  <si>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</si>
  <si>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</si>
  <si>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</si>
  <si>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</si>
  <si>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</si>
  <si>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</si>
  <si>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</si>
  <si>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</si>
  <si>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</si>
  <si>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</si>
  <si>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</si>
  <si>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</si>
  <si>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</si>
  <si>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</si>
  <si>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</si>
  <si>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</si>
  <si>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</si>
  <si>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</si>
  <si>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</si>
  <si>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</si>
  <si>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</si>
  <si>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</si>
  <si>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</si>
  <si>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</si>
  <si>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</si>
  <si>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</si>
  <si>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</si>
  <si>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</si>
  <si>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</si>
  <si>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</si>
  <si>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</si>
  <si>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</si>
  <si>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</si>
  <si>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</si>
  <si>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</si>
  <si>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</si>
  <si>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</si>
  <si>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</si>
  <si>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</si>
  <si>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</si>
  <si>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</si>
  <si>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</si>
  <si>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</si>
  <si>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</si>
  <si>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</si>
  <si>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</si>
  <si>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</si>
  <si>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</si>
  <si>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</si>
  <si>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</si>
  <si>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</si>
  <si>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</si>
  <si>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</si>
  <si>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</si>
  <si>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</si>
  <si>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</si>
  <si>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</si>
  <si>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</si>
  <si>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</si>
  <si>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</si>
  <si>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</si>
  <si>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</si>
  <si>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</si>
  <si>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</si>
  <si>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</si>
  <si>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</si>
  <si>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</si>
  <si>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</si>
  <si>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</si>
  <si>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</si>
  <si>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</si>
  <si>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</si>
  <si>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</si>
  <si>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</si>
  <si>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</si>
  <si>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</si>
  <si>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</si>
  <si>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</si>
  <si>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</si>
  <si>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</si>
  <si>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</si>
  <si>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</si>
  <si>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</si>
  <si>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</si>
  <si>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</si>
  <si>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</si>
  <si>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</si>
  <si>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</si>
  <si>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</si>
  <si>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</si>
  <si>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</si>
  <si>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</si>
  <si>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</si>
  <si>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</si>
  <si>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</si>
  <si>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</si>
  <si>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</si>
  <si>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</si>
  <si>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</si>
  <si>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</si>
  <si>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</si>
  <si>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</si>
  <si>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</si>
  <si>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</si>
  <si>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</si>
  <si>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</si>
  <si>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</si>
  <si>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</si>
  <si>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</si>
  <si>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</si>
  <si>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</si>
  <si>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</si>
  <si>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</si>
  <si>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</si>
  <si>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</si>
  <si>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</si>
  <si>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</si>
  <si>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</si>
  <si>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</si>
  <si>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</si>
  <si>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</si>
  <si>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</si>
  <si>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</si>
  <si>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</si>
  <si>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</si>
  <si>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</si>
  <si>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</si>
  <si>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</si>
  <si>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</si>
  <si>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</si>
  <si>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</si>
  <si>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</si>
  <si>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</si>
  <si>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</si>
  <si>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</si>
  <si>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</si>
  <si>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</si>
  <si>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</si>
  <si>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</si>
  <si>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</si>
  <si>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</si>
  <si>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</si>
  <si>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</si>
  <si>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</si>
  <si>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</si>
  <si>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</si>
  <si>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</si>
  <si>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</si>
  <si>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</si>
  <si>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</si>
  <si>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</si>
  <si>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</si>
  <si>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</si>
  <si>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</si>
  <si>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</si>
  <si>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</si>
  <si>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</si>
  <si>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</si>
  <si>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</si>
  <si>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</si>
  <si>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</si>
  <si>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</si>
  <si>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</si>
  <si>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</si>
  <si>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</si>
  <si>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</si>
  <si>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</si>
  <si>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</si>
  <si>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</si>
  <si>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</si>
  <si>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</si>
  <si>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</si>
  <si>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</si>
  <si>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</si>
  <si>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</si>
  <si>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</si>
  <si>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</si>
  <si>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</si>
  <si>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</si>
  <si>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</si>
  <si>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</si>
  <si>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</si>
  <si>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</si>
  <si>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</si>
  <si>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</si>
  <si>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</si>
  <si>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</si>
  <si>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</si>
  <si>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</si>
  <si>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</si>
  <si>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</si>
  <si>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</si>
  <si>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</si>
  <si>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</si>
  <si>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</si>
  <si>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</si>
  <si>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</si>
  <si>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</si>
  <si>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</si>
  <si>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</si>
  <si>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</si>
  <si>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</si>
  <si>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</si>
  <si>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</si>
  <si>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</si>
  <si>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</si>
  <si>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</si>
  <si>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</si>
  <si>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</si>
  <si>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</si>
  <si>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</si>
  <si>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</si>
  <si>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</si>
  <si>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</si>
  <si>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</si>
  <si>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</si>
  <si>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</si>
  <si>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</si>
  <si>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</si>
  <si>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</si>
  <si>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</si>
  <si>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</si>
  <si>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</si>
  <si>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</si>
  <si>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</si>
  <si>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</si>
  <si>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</si>
  <si>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</si>
  <si>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</si>
  <si>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</si>
  <si>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</si>
  <si>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</si>
  <si>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</si>
  <si>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</si>
  <si>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</si>
  <si>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</si>
  <si>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</si>
  <si>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</si>
  <si>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</si>
  <si>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</si>
  <si>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</si>
  <si>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</si>
  <si>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</si>
  <si>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</si>
  <si>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</si>
  <si>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</si>
  <si>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</si>
  <si>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</si>
  <si>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</si>
  <si>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</si>
  <si>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</si>
  <si>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</si>
  <si>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</si>
  <si>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</si>
  <si>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</si>
  <si>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</si>
  <si>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</si>
  <si>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</si>
  <si>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</si>
  <si>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</si>
  <si>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</si>
  <si>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</si>
  <si>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</si>
  <si>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</si>
  <si>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</si>
  <si>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</si>
  <si>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</si>
  <si>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</si>
  <si>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</si>
  <si>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</si>
  <si>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</si>
  <si>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</si>
  <si>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</si>
  <si>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</si>
  <si>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</si>
  <si>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</si>
  <si>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</si>
  <si>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</si>
  <si>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</si>
  <si>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</si>
  <si>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</si>
  <si>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</si>
  <si>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</si>
  <si>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</si>
  <si>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</si>
  <si>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</si>
  <si>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</si>
  <si>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</si>
  <si>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</si>
  <si>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</si>
  <si>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</si>
  <si>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</si>
  <si>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</si>
  <si>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</si>
  <si>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</si>
  <si>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</si>
  <si>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</si>
  <si>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</si>
  <si>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</si>
  <si>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</si>
  <si>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</si>
  <si>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</si>
  <si>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</si>
  <si>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</si>
  <si>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</si>
  <si>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</si>
  <si>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</si>
  <si>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</si>
  <si>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</si>
  <si>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</si>
  <si>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</si>
  <si>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</si>
  <si>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</si>
  <si>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</si>
  <si>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</si>
  <si>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</si>
  <si>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</si>
  <si>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</si>
  <si>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</si>
  <si>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</si>
  <si>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</si>
  <si>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</si>
  <si>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</si>
  <si>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</si>
  <si>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</si>
  <si>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</si>
  <si>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</si>
  <si>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</si>
  <si>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</si>
  <si>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</si>
  <si>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</si>
  <si>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</si>
  <si>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</si>
  <si>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</si>
  <si>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</si>
  <si>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</si>
  <si>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</si>
  <si>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</si>
  <si>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</si>
  <si>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</si>
  <si>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</si>
  <si>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</si>
  <si>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</si>
  <si>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</si>
  <si>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</si>
  <si>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</si>
  <si>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</si>
  <si>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</si>
  <si>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</si>
  <si>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</si>
  <si>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</si>
  <si>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</si>
  <si>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</si>
  <si>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</si>
  <si>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</si>
  <si>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</si>
  <si>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</si>
  <si>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</si>
  <si>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</si>
  <si>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</si>
  <si>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</si>
  <si>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</si>
  <si>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</si>
  <si>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</si>
  <si>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</si>
  <si>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</si>
  <si>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</si>
  <si>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</si>
  <si>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</si>
  <si>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</si>
  <si>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</si>
  <si>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</si>
  <si>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</si>
  <si>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</si>
  <si>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</si>
  <si>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</si>
  <si>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</si>
  <si>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</si>
  <si>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</si>
  <si>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</si>
  <si>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</si>
  <si>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</si>
  <si>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</si>
  <si>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</si>
  <si>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</si>
  <si>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</si>
  <si>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</si>
  <si>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</si>
  <si>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</si>
  <si>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</si>
  <si>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</si>
  <si>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</si>
  <si>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</si>
  <si>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</si>
  <si>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</si>
  <si>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</si>
  <si>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</si>
  <si>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</si>
  <si>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</si>
  <si>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</si>
  <si>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</si>
  <si>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</si>
  <si>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</si>
  <si>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</si>
  <si>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</si>
  <si>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</si>
  <si>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</si>
  <si>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</si>
  <si>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</si>
  <si>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</si>
  <si>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</si>
  <si>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</si>
  <si>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</si>
  <si>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</si>
  <si>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</si>
  <si>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</si>
  <si>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</si>
  <si>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</si>
  <si>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</si>
  <si>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</si>
  <si>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</si>
  <si>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</si>
  <si>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</si>
  <si>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</si>
  <si>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</si>
  <si>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</si>
  <si>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</si>
  <si>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</si>
  <si>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</si>
  <si>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</si>
  <si>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</si>
  <si>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</si>
  <si>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</si>
  <si>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</si>
  <si>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</si>
  <si>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</si>
  <si>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</si>
  <si>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</si>
  <si>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</si>
  <si>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</si>
  <si>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</si>
  <si>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</si>
  <si>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</si>
  <si>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</si>
  <si>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</si>
  <si>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</si>
  <si>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</si>
  <si>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</si>
  <si>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</si>
  <si>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</si>
  <si>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</si>
  <si>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</si>
  <si>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</si>
  <si>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</si>
  <si>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</si>
  <si>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</si>
  <si>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</si>
  <si>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</si>
  <si>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</si>
  <si>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</si>
  <si>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</si>
  <si>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</si>
  <si>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</si>
  <si>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</si>
  <si>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</si>
  <si>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</si>
  <si>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</si>
  <si>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</si>
  <si>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</si>
  <si>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</si>
  <si>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</si>
  <si>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</si>
  <si>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</si>
  <si>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</si>
  <si>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</si>
  <si>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</si>
  <si>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</si>
  <si>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</si>
  <si>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</si>
  <si>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</si>
  <si>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</si>
  <si>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</si>
  <si>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</si>
  <si>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</si>
  <si>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</si>
  <si>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</si>
  <si>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</si>
  <si>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</si>
  <si>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</si>
  <si>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</si>
  <si>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</si>
  <si>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</si>
  <si>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</si>
  <si>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</si>
  <si>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</si>
  <si>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</si>
  <si>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</si>
  <si>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</si>
  <si>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</si>
  <si>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</si>
  <si>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</si>
  <si>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</si>
  <si>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</si>
  <si>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</si>
  <si>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</si>
  <si>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</si>
  <si>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</si>
  <si>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</si>
  <si>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</si>
  <si>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</si>
  <si>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</si>
  <si>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</si>
  <si>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</si>
  <si>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</si>
  <si>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</si>
  <si>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</si>
  <si>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</si>
  <si>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</si>
  <si>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</si>
  <si>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</si>
  <si>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</si>
  <si>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</si>
  <si>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</si>
  <si>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</si>
  <si>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</si>
  <si>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</si>
  <si>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</si>
  <si>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</si>
  <si>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</si>
  <si>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</si>
  <si>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</si>
  <si>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</si>
  <si>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</si>
  <si>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</si>
  <si>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</si>
  <si>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</si>
  <si>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</si>
  <si>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</si>
  <si>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</si>
  <si>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</si>
  <si>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</si>
  <si>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</si>
  <si>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</si>
  <si>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</si>
  <si>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</si>
  <si>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</si>
  <si>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</si>
  <si>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</si>
  <si>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</si>
  <si>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</si>
  <si>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</si>
  <si>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</si>
  <si>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</si>
  <si>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</si>
  <si>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</si>
  <si>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</si>
  <si>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</si>
  <si>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</si>
  <si>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</si>
  <si>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</si>
  <si>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</si>
  <si>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</si>
  <si>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</si>
  <si>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</si>
  <si>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</si>
  <si>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</si>
  <si>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</si>
  <si>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</si>
  <si>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</si>
  <si>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</si>
  <si>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</si>
  <si>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</si>
  <si>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</si>
  <si>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</si>
  <si>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</si>
  <si>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</si>
  <si>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</si>
  <si>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</si>
  <si>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</si>
  <si>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</si>
  <si>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</si>
  <si>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</si>
  <si>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</si>
  <si>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</si>
  <si>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</si>
  <si>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</si>
  <si>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</si>
  <si>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</si>
  <si>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</si>
  <si>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</si>
  <si>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</si>
  <si>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</si>
  <si>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</si>
  <si>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</si>
  <si>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</si>
  <si>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</si>
  <si>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</si>
  <si>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</si>
  <si>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</si>
  <si>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</si>
  <si>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</si>
  <si>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</si>
  <si>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</si>
  <si>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</si>
  <si>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</si>
  <si>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</si>
  <si>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</si>
  <si>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</si>
  <si>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</si>
  <si>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</si>
  <si>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</si>
  <si>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</si>
  <si>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</si>
  <si>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</si>
  <si>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</si>
  <si>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</si>
  <si>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</si>
  <si>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</si>
  <si>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</si>
  <si>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</si>
  <si>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</si>
  <si>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</si>
  <si>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</si>
  <si>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</si>
  <si>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</si>
  <si>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</si>
  <si>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</si>
  <si>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</si>
  <si>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</si>
  <si>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</si>
  <si>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</si>
  <si>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</si>
  <si>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</si>
  <si>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</si>
  <si>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</si>
  <si>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</si>
  <si>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</si>
  <si>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</si>
  <si>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</si>
  <si>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</si>
  <si>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</si>
  <si>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</si>
  <si>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</si>
  <si>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</si>
  <si>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</si>
  <si>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</si>
  <si>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</si>
  <si>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</si>
  <si>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</si>
  <si>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</si>
  <si>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</si>
  <si>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</si>
  <si>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</si>
  <si>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</si>
  <si>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</si>
  <si>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</si>
  <si>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</si>
  <si>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</si>
  <si>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</si>
  <si>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</si>
  <si>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</si>
  <si>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</si>
  <si>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</si>
  <si>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</si>
  <si>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</si>
  <si>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</si>
  <si>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</si>
  <si>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</si>
  <si>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</si>
  <si>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</si>
  <si>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</si>
  <si>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</si>
  <si>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</si>
  <si>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</si>
  <si>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</si>
  <si>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</si>
  <si>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</si>
  <si>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</si>
  <si>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</si>
  <si>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</si>
  <si>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</si>
  <si>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</si>
  <si>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</si>
  <si>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</si>
  <si>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</si>
  <si>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</si>
  <si>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</si>
  <si>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</si>
  <si>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</si>
  <si>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</si>
  <si>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</si>
  <si>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</si>
  <si>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</si>
  <si>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</si>
  <si>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</si>
  <si>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</si>
  <si>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</si>
  <si>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</si>
  <si>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</si>
  <si>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</si>
  <si>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</si>
  <si>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</si>
  <si>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</si>
  <si>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</si>
  <si>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</si>
  <si>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</si>
  <si>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</si>
  <si>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</si>
  <si>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</si>
  <si>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</si>
  <si>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</si>
  <si>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</si>
  <si>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</si>
  <si>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</si>
  <si>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</si>
  <si>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</si>
  <si>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</si>
  <si>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</si>
  <si>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</si>
  <si>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</si>
  <si>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</si>
  <si>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</si>
  <si>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</si>
  <si>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</si>
  <si>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</si>
  <si>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</si>
  <si>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</si>
  <si>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</si>
  <si>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</si>
  <si>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</si>
  <si>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</si>
  <si>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</si>
  <si>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</si>
  <si>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</si>
  <si>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</si>
  <si>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</si>
  <si>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</si>
  <si>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</si>
  <si>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</si>
  <si>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</si>
  <si>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</si>
  <si>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</si>
  <si>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</si>
  <si>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</si>
  <si>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</si>
  <si>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</si>
  <si>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</si>
  <si>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</si>
  <si>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</si>
  <si>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</si>
  <si>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</si>
  <si>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</si>
  <si>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</si>
  <si>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</si>
  <si>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</si>
  <si>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</si>
  <si>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</si>
  <si>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</si>
  <si>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</si>
  <si>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</si>
  <si>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</si>
  <si>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</si>
  <si>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</si>
  <si>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</si>
  <si>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</si>
  <si>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</si>
  <si>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</si>
  <si>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</si>
  <si>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</si>
  <si>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</si>
  <si>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</si>
  <si>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</si>
  <si>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</si>
  <si>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</si>
  <si>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</si>
  <si>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</si>
  <si>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</si>
  <si>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</si>
  <si>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</si>
  <si>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</si>
  <si>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</si>
  <si>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</si>
  <si>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</si>
  <si>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</si>
  <si>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</si>
  <si>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</si>
  <si>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</si>
  <si>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</si>
  <si>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</si>
  <si>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</si>
  <si>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</si>
  <si>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</si>
  <si>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</si>
  <si>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</si>
  <si>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</si>
  <si>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</si>
  <si>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</si>
  <si>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</si>
  <si>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</si>
  <si>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</si>
  <si>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</si>
  <si>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</si>
  <si>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</si>
  <si>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</si>
  <si>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</si>
  <si>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</si>
  <si>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</si>
  <si>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</si>
  <si>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</si>
  <si>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</si>
  <si>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</si>
  <si>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</si>
  <si>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</si>
  <si>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</si>
  <si>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</si>
  <si>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</si>
  <si>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</si>
  <si>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</si>
  <si>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</si>
  <si>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</si>
  <si>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</si>
  <si>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</si>
  <si>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</si>
  <si>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</si>
  <si>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</si>
  <si>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</si>
  <si>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</si>
  <si>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</si>
  <si>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</si>
  <si>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</si>
  <si>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</si>
  <si>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</si>
  <si>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</si>
  <si>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</si>
  <si>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</si>
  <si>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</si>
  <si>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</si>
  <si>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</si>
  <si>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</si>
  <si>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</si>
  <si>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</si>
  <si>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</si>
  <si>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</si>
  <si>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</si>
  <si>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</si>
  <si>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</si>
  <si>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</si>
  <si>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</si>
  <si>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</si>
  <si>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</si>
  <si>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</si>
  <si>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</si>
  <si>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</si>
  <si>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</si>
  <si>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</si>
  <si>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</si>
  <si>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</si>
  <si>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</si>
  <si>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</si>
  <si>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</si>
  <si>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</si>
  <si>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</si>
  <si>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</si>
  <si>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</si>
  <si>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</si>
  <si>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</si>
  <si>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</si>
  <si>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</si>
  <si>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</si>
  <si>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</si>
  <si>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</si>
  <si>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</si>
  <si>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</si>
  <si>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</si>
  <si>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</si>
  <si>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</si>
  <si>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</si>
  <si>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</si>
  <si>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</si>
  <si>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</si>
  <si>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</si>
  <si>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</si>
  <si>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</si>
  <si>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</si>
  <si>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</si>
  <si>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</si>
  <si>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</si>
  <si>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</si>
  <si>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</si>
  <si>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</si>
  <si>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</si>
  <si>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</si>
  <si>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</si>
  <si>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</si>
  <si>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</si>
  <si>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</si>
  <si>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</si>
  <si>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</si>
  <si>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</si>
  <si>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</si>
  <si>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</si>
  <si>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</si>
  <si>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</si>
  <si>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</si>
  <si>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</si>
  <si>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</si>
  <si>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</si>
  <si>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</si>
  <si>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</si>
  <si>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</si>
  <si>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</si>
  <si>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</si>
  <si>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</si>
  <si>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</si>
  <si>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</si>
  <si>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</si>
  <si>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</si>
  <si>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</si>
  <si>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</si>
  <si>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</si>
  <si>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</si>
  <si>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</si>
  <si>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</si>
  <si>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</si>
  <si>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</si>
  <si>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</si>
  <si>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</si>
  <si>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</si>
  <si>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</si>
  <si>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</si>
  <si>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</si>
  <si>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</si>
  <si>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</si>
  <si>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</si>
  <si>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</si>
  <si>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</si>
  <si>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</si>
  <si>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</si>
  <si>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</si>
  <si>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</si>
  <si>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</si>
  <si>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</si>
  <si>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</si>
  <si>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</si>
  <si>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</si>
  <si>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</si>
  <si>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</si>
  <si>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</si>
  <si>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</si>
  <si>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</si>
  <si>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</si>
  <si>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</si>
  <si>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</si>
  <si>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</si>
  <si>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</si>
  <si>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</si>
  <si>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</si>
  <si>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</si>
  <si>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</si>
  <si>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</si>
  <si>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</si>
  <si>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</si>
  <si>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</si>
  <si>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</si>
  <si>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</si>
  <si>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</si>
  <si>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</si>
  <si>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</si>
  <si>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</si>
  <si>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</si>
  <si>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</si>
  <si>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</si>
  <si>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</si>
  <si>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</si>
  <si>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</si>
  <si>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</si>
  <si>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</si>
  <si>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</si>
  <si>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</si>
  <si>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</si>
  <si>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</si>
  <si>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</si>
  <si>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</si>
  <si>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</si>
  <si>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</si>
  <si>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</si>
  <si>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</si>
  <si>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</si>
  <si>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</si>
  <si>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</si>
  <si>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</si>
  <si>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</si>
  <si>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</si>
  <si>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</si>
  <si>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</si>
  <si>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</si>
  <si>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</si>
  <si>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</si>
  <si>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</si>
  <si>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</si>
  <si>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</si>
  <si>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</si>
  <si>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</si>
  <si>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</si>
  <si>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</si>
  <si>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</si>
  <si>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</si>
  <si>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</si>
  <si>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</si>
  <si>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</si>
  <si>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</si>
  <si>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</si>
  <si>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</si>
  <si>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</si>
  <si>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</si>
  <si>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</si>
  <si>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</si>
  <si>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</si>
  <si>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</si>
  <si>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</si>
  <si>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</si>
  <si>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</si>
  <si>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</si>
  <si>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</si>
  <si>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</si>
  <si>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</si>
  <si>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</si>
  <si>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</si>
  <si>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</si>
  <si>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</si>
  <si>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</si>
  <si>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</si>
  <si>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</si>
  <si>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</si>
  <si>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</si>
  <si>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</si>
  <si>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</si>
  <si>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</si>
  <si>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</si>
  <si>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</si>
  <si>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</si>
  <si>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</si>
  <si>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</si>
  <si>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</si>
  <si>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</si>
  <si>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</si>
  <si>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</si>
  <si>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</si>
  <si>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</si>
  <si>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</si>
  <si>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</si>
  <si>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</si>
  <si>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</si>
  <si>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</si>
  <si>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</si>
  <si>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</si>
  <si>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</si>
  <si>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</si>
  <si>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</si>
  <si>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</si>
  <si>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</si>
  <si>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</si>
  <si>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</si>
  <si>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</si>
  <si>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</si>
  <si>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</si>
  <si>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</si>
  <si>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</si>
  <si>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</si>
  <si>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</si>
  <si>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</si>
  <si>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</si>
  <si>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</si>
  <si>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</si>
  <si>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</si>
  <si>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</si>
  <si>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</si>
  <si>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</si>
  <si>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</si>
  <si>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</si>
  <si>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</si>
  <si>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</si>
  <si>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</si>
  <si>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</si>
  <si>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</si>
  <si>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</si>
  <si>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</si>
  <si>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</si>
  <si>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</si>
  <si>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</si>
  <si>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</si>
  <si>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</si>
  <si>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</si>
  <si>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</si>
  <si>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</si>
  <si>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</si>
  <si>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</si>
  <si>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</si>
  <si>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</si>
  <si>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</si>
  <si>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</si>
  <si>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</si>
  <si>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</si>
  <si>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</si>
  <si>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</si>
  <si>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</si>
  <si>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</si>
  <si>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</si>
  <si>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</si>
  <si>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</si>
  <si>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</si>
  <si>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</si>
  <si>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</si>
  <si>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</si>
  <si>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</si>
  <si>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</si>
  <si>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</si>
  <si>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</si>
  <si>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</si>
  <si>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</si>
  <si>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</si>
  <si>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</si>
  <si>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</si>
  <si>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</si>
  <si>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</si>
  <si>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</si>
  <si>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</si>
  <si>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</si>
  <si>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</si>
  <si>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</si>
  <si>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</si>
  <si>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</si>
  <si>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</si>
  <si>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</si>
  <si>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</si>
  <si>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</si>
  <si>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</si>
  <si>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</si>
  <si>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</si>
  <si>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</si>
  <si>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</si>
  <si>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</si>
  <si>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</si>
  <si>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</si>
  <si>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</si>
  <si>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</si>
  <si>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</si>
  <si>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</si>
  <si>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</si>
  <si>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</si>
  <si>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</si>
  <si>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</si>
  <si>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</si>
  <si>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</si>
  <si>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</si>
  <si>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</si>
  <si>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</si>
  <si>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</si>
  <si>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</si>
  <si>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</si>
  <si>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</si>
  <si>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</si>
  <si>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</si>
  <si>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</si>
  <si>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</si>
  <si>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</si>
  <si>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</si>
  <si>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</si>
  <si>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</si>
  <si>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</si>
  <si>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</si>
  <si>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</si>
  <si>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</si>
  <si>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</si>
  <si>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</si>
  <si>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</si>
  <si>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</si>
  <si>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</si>
  <si>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</si>
  <si>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</si>
  <si>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</si>
  <si>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</si>
  <si>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</si>
  <si>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</si>
  <si>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</si>
  <si>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</si>
  <si>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</si>
  <si>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</si>
  <si>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</si>
  <si>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</si>
  <si>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</si>
  <si>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</si>
  <si>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</si>
  <si>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</si>
  <si>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</si>
  <si>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</si>
  <si>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</si>
  <si>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</si>
  <si>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</si>
  <si>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</si>
  <si>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</si>
  <si>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</si>
  <si>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</si>
  <si>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</si>
  <si>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</si>
  <si>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</si>
  <si>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</si>
  <si>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</si>
  <si>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</si>
  <si>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</si>
  <si>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</si>
  <si>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</si>
  <si>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</si>
  <si>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</si>
  <si>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</si>
  <si>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</si>
  <si>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</si>
  <si>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</si>
  <si>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</si>
  <si>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</si>
  <si>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</si>
  <si>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</si>
  <si>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</si>
  <si>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</si>
  <si>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</si>
  <si>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</si>
  <si>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</si>
  <si>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</si>
  <si>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</si>
  <si>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</si>
  <si>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</si>
  <si>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</si>
  <si>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</si>
  <si>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</si>
  <si>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</si>
  <si>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</si>
  <si>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</si>
  <si>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</si>
  <si>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</si>
  <si>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</si>
  <si>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</si>
  <si>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</si>
  <si>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</si>
  <si>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</si>
  <si>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</si>
  <si>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</si>
  <si>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</si>
  <si>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</si>
  <si>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</si>
  <si>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</si>
  <si>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</si>
  <si>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</si>
  <si>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</si>
  <si>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</si>
  <si>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</si>
  <si>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</si>
  <si>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</si>
  <si>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</si>
  <si>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</si>
  <si>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</si>
  <si>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</si>
  <si>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</si>
  <si>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</si>
  <si>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</si>
  <si>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</si>
  <si>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</si>
  <si>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</si>
  <si>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</si>
  <si>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</si>
  <si>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</si>
  <si>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</si>
  <si>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</si>
  <si>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</si>
  <si>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</si>
  <si>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</si>
  <si>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</si>
  <si>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</si>
  <si>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</si>
  <si>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</si>
  <si>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</si>
  <si>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</si>
  <si>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</si>
  <si>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</si>
  <si>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</si>
  <si>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</si>
  <si>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</si>
  <si>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</si>
  <si>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</si>
  <si>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</si>
  <si>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</si>
  <si>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</si>
  <si>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</si>
  <si>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</si>
  <si>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</si>
  <si>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</si>
  <si>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</si>
  <si>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</si>
  <si>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</si>
  <si>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</si>
  <si>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</si>
  <si>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</si>
  <si>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</si>
  <si>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</si>
  <si>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</si>
  <si>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</si>
  <si>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</si>
  <si>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</si>
  <si>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</si>
  <si>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</si>
  <si>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</si>
  <si>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</si>
  <si>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</si>
  <si>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</si>
  <si>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</si>
  <si>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</si>
  <si>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</si>
  <si>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</si>
  <si>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</si>
  <si>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</si>
  <si>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</si>
  <si>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</si>
  <si>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</si>
  <si>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</si>
  <si>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</si>
  <si>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</si>
  <si>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</si>
  <si>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</si>
  <si>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</si>
  <si>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</si>
  <si>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</si>
  <si>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</si>
  <si>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</si>
  <si>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</si>
  <si>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</si>
  <si>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</si>
  <si>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</si>
  <si>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</si>
  <si>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</si>
  <si>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</si>
  <si>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</si>
  <si>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</si>
  <si>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</si>
  <si>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</si>
  <si>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</si>
  <si>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</si>
  <si>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</si>
  <si>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</si>
  <si>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</si>
  <si>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</si>
  <si>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</si>
  <si>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</si>
  <si>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</si>
  <si>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</si>
  <si>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</si>
  <si>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</si>
  <si>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</si>
  <si>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</si>
  <si>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</si>
  <si>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</si>
  <si>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</si>
  <si>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</si>
  <si>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</si>
  <si>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</si>
  <si>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</si>
  <si>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</si>
  <si>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</si>
  <si>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</si>
  <si>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</si>
  <si>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</si>
  <si>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</si>
  <si>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</si>
  <si>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</si>
  <si>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</si>
  <si>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</si>
  <si>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</si>
  <si>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</si>
  <si>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</si>
  <si>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</si>
  <si>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</si>
  <si>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</si>
  <si>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</si>
  <si>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</si>
  <si>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</si>
  <si>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</si>
  <si>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</si>
  <si>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</si>
  <si>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</si>
  <si>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</si>
  <si>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</si>
  <si>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</si>
  <si>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</si>
  <si>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</si>
  <si>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</si>
  <si>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</si>
  <si>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</si>
  <si>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</si>
  <si>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</si>
  <si>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</si>
  <si>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</si>
  <si>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</si>
  <si>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</si>
  <si>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</si>
  <si>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</si>
  <si>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</si>
  <si>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</si>
  <si>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</si>
  <si>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</si>
  <si>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</si>
  <si>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</si>
  <si>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</si>
  <si>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</si>
  <si>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</si>
  <si>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</si>
  <si>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</si>
  <si>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</si>
  <si>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</si>
  <si>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</si>
  <si>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</si>
  <si>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</si>
  <si>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</si>
  <si>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</si>
  <si>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</si>
  <si>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</si>
  <si>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</si>
  <si>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</si>
  <si>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</si>
  <si>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</si>
  <si>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</si>
  <si>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</si>
  <si>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</si>
  <si>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</si>
  <si>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</si>
  <si>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</si>
  <si>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</si>
  <si>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</si>
  <si>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</si>
  <si>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</si>
  <si>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</si>
  <si>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</si>
  <si>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</si>
  <si>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</si>
  <si>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</si>
  <si>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</si>
  <si>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</si>
  <si>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</si>
  <si>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</si>
  <si>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</si>
  <si>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</si>
  <si>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</si>
  <si>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</si>
  <si>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</si>
  <si>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</si>
  <si>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</si>
  <si>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</si>
  <si>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</si>
  <si>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</si>
  <si>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</si>
  <si>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</si>
  <si>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</si>
  <si>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</si>
  <si>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</si>
  <si>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</si>
  <si>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</si>
  <si>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</si>
  <si>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</si>
  <si>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</si>
  <si>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</si>
  <si>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</si>
  <si>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</si>
  <si>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</si>
  <si>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</si>
  <si>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</si>
  <si>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</si>
  <si>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</si>
  <si>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</si>
  <si>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</si>
  <si>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</si>
  <si>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</si>
  <si>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</si>
  <si>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</si>
  <si>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</si>
  <si>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</si>
  <si>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</si>
  <si>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</si>
  <si>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</si>
  <si>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</si>
  <si>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</si>
  <si>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</si>
  <si>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</si>
  <si>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</si>
  <si>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</si>
  <si>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</si>
  <si>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</si>
  <si>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</si>
  <si>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</si>
  <si>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</si>
  <si>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</si>
  <si>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</si>
  <si>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</si>
  <si>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</si>
  <si>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</si>
  <si>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</si>
  <si>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</si>
  <si>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</si>
  <si>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</si>
  <si>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</si>
  <si>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</si>
  <si>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</si>
  <si>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</si>
  <si>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</si>
  <si>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</si>
  <si>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</si>
  <si>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</si>
  <si>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</si>
  <si>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</si>
  <si>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</si>
  <si>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</si>
  <si>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</si>
  <si>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</si>
  <si>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</si>
  <si>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</si>
  <si>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</si>
  <si>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</si>
  <si>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</si>
  <si>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</si>
  <si>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</si>
  <si>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</si>
  <si>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</si>
  <si>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</si>
  <si>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</si>
  <si>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</si>
  <si>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</si>
  <si>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</si>
  <si>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</si>
  <si>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</si>
  <si>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</si>
  <si>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</si>
  <si>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</si>
  <si>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</si>
  <si>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</si>
  <si>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</si>
  <si>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</si>
  <si>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</si>
  <si>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</si>
  <si>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</si>
  <si>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</si>
  <si>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</si>
  <si>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</si>
  <si>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</si>
  <si>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</si>
  <si>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</si>
  <si>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</si>
  <si>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</si>
  <si>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</si>
  <si>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</si>
  <si>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</si>
  <si>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</si>
  <si>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</si>
  <si>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</si>
  <si>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</si>
  <si>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</si>
  <si>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</si>
  <si>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</si>
  <si>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</si>
  <si>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</si>
  <si>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</si>
  <si>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</si>
  <si>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</si>
  <si>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</si>
  <si>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</si>
  <si>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</si>
  <si>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</si>
  <si>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</si>
  <si>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</si>
  <si>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</si>
  <si>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</si>
  <si>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</si>
  <si>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</si>
  <si>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</si>
  <si>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</si>
  <si>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</si>
  <si>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</si>
  <si>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</si>
  <si>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</si>
  <si>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</si>
  <si>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</si>
  <si>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</si>
  <si>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</si>
  <si>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</si>
  <si>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</si>
  <si>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</si>
  <si>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</si>
  <si>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</si>
  <si>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</si>
  <si>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</si>
  <si>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</si>
  <si>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</si>
  <si>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</si>
  <si>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</si>
  <si>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</si>
  <si>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</si>
  <si>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</si>
  <si>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</si>
  <si>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</si>
  <si>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</si>
  <si>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</si>
  <si>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</si>
  <si>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</si>
  <si>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</si>
  <si>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</si>
  <si>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</si>
  <si>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</si>
  <si>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</si>
  <si>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</si>
  <si>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</si>
  <si>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</si>
  <si>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</si>
  <si>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</si>
  <si>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</si>
  <si>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</si>
  <si>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</si>
  <si>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</si>
  <si>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</si>
  <si>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</si>
  <si>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</si>
  <si>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</si>
  <si>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</si>
  <si>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</si>
  <si>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</si>
  <si>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</si>
  <si>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</si>
  <si>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</si>
  <si>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</si>
  <si>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</si>
  <si>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</si>
  <si>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</si>
  <si>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</si>
  <si>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</si>
  <si>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</si>
  <si>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</si>
  <si>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</si>
  <si>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</si>
  <si>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</si>
  <si>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</si>
  <si>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</si>
  <si>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</si>
  <si>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</si>
  <si>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</si>
  <si>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</si>
  <si>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</si>
  <si>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</si>
  <si>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</si>
  <si>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</si>
  <si>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</si>
  <si>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</si>
  <si>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</si>
  <si>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</si>
  <si>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</si>
  <si>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</si>
  <si>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</si>
  <si>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</si>
  <si>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</si>
  <si>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</si>
  <si>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</si>
  <si>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</si>
  <si>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</si>
  <si>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</si>
  <si>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</si>
  <si>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</si>
  <si>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</si>
  <si>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</si>
  <si>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</si>
  <si>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</si>
  <si>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</si>
  <si>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</si>
  <si>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</si>
  <si>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</si>
  <si>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</si>
  <si>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</si>
  <si>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</si>
  <si>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</si>
  <si>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</si>
  <si>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</si>
  <si>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</si>
  <si>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</si>
  <si>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</si>
  <si>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</si>
  <si>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</si>
  <si>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</si>
  <si>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</si>
  <si>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</si>
  <si>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</si>
  <si>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</si>
  <si>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</si>
  <si>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</si>
  <si>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</si>
  <si>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</si>
  <si>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</si>
  <si>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</si>
  <si>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</si>
  <si>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</si>
  <si>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</si>
  <si>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</si>
  <si>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</si>
  <si>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</si>
  <si>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</si>
  <si>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</si>
  <si>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</si>
  <si>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</si>
  <si>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</si>
  <si>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</si>
  <si>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</si>
  <si>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</si>
  <si>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</si>
  <si>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</si>
  <si>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</si>
  <si>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</si>
  <si>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</si>
  <si>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</si>
  <si>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</si>
  <si>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</si>
  <si>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</si>
  <si>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</si>
  <si>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</si>
  <si>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</si>
  <si>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</si>
  <si>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</si>
  <si>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</si>
  <si>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</si>
  <si>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</si>
  <si>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</si>
  <si>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</si>
  <si>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</si>
  <si>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</si>
  <si>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</si>
  <si>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</si>
  <si>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</si>
  <si>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</si>
  <si>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</si>
  <si>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</si>
  <si>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</si>
  <si>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</si>
  <si>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</si>
  <si>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</si>
  <si>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</si>
  <si>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</si>
  <si>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</si>
  <si>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</si>
  <si>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</si>
  <si>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</si>
  <si>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</si>
  <si>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</si>
  <si>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</si>
  <si>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</si>
  <si>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</si>
  <si>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</si>
  <si>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</si>
  <si>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</si>
  <si>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</si>
  <si>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</si>
  <si>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</si>
  <si>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</si>
  <si>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</si>
  <si>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</si>
  <si>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</si>
  <si>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</si>
  <si>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</si>
  <si>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</si>
  <si>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</si>
  <si>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</si>
  <si>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</si>
  <si>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</si>
  <si>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</si>
  <si>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</si>
  <si>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</si>
  <si>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</si>
  <si>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</si>
  <si>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</si>
  <si>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</si>
  <si>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</si>
  <si>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</si>
  <si>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</si>
  <si>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</si>
  <si>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</si>
  <si>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</si>
  <si>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</si>
  <si>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</si>
  <si>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</si>
  <si>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</si>
  <si>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</si>
  <si>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</si>
  <si>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</si>
  <si>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</si>
  <si>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</si>
  <si>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</si>
  <si>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</si>
  <si>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</si>
  <si>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</si>
  <si>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</si>
  <si>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</si>
  <si>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</si>
  <si>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</si>
  <si>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</si>
  <si>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</si>
  <si>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</si>
  <si>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</si>
  <si>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</si>
  <si>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</si>
  <si>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</si>
  <si>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</si>
  <si>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</si>
  <si>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</si>
  <si>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</si>
  <si>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</si>
  <si>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</si>
  <si>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</si>
  <si>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</si>
  <si>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</si>
  <si>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</si>
  <si>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</si>
  <si>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</si>
  <si>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</si>
  <si>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</si>
  <si>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</si>
  <si>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</si>
  <si>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</si>
  <si>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</si>
  <si>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</si>
  <si>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</si>
  <si>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</si>
  <si>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</si>
  <si>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</si>
  <si>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</si>
  <si>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</si>
  <si>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</si>
  <si>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</si>
  <si>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</si>
  <si>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</si>
  <si>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</si>
  <si>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</si>
  <si>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</si>
  <si>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</si>
  <si>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</si>
  <si>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</si>
  <si>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</si>
  <si>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</si>
  <si>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</si>
  <si>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</si>
  <si>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</si>
  <si>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</si>
  <si>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</si>
  <si>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</si>
  <si>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</si>
  <si>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</si>
  <si>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</si>
  <si>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</si>
  <si>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</si>
  <si>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</si>
  <si>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</si>
  <si>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</si>
  <si>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</si>
  <si>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</si>
  <si>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</si>
  <si>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</si>
  <si>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</si>
  <si>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</si>
  <si>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</si>
  <si>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</si>
  <si>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</si>
  <si>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</si>
  <si>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</si>
  <si>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</si>
  <si>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</si>
  <si>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</si>
  <si>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</si>
  <si>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</si>
  <si>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</si>
  <si>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</si>
  <si>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</si>
  <si>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</si>
  <si>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</si>
  <si>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</si>
  <si>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</si>
  <si>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</si>
  <si>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</si>
  <si>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</si>
  <si>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</si>
  <si>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</si>
  <si>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</si>
  <si>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</si>
  <si>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</si>
  <si>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</si>
  <si>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</si>
  <si>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</si>
  <si>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</si>
  <si>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</si>
  <si>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</si>
  <si>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</si>
  <si>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</si>
  <si>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</si>
  <si>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</si>
  <si>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</si>
  <si>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</si>
  <si>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</si>
  <si>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</si>
  <si>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</si>
  <si>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</si>
  <si>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</si>
  <si>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</si>
  <si>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</si>
  <si>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</si>
  <si>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</si>
  <si>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</si>
  <si>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</si>
  <si>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</si>
  <si>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</si>
  <si>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</si>
  <si>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</si>
  <si>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</si>
  <si>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</si>
  <si>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</si>
  <si>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</si>
  <si>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</si>
  <si>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</si>
  <si>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</si>
  <si>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</si>
  <si>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</si>
  <si>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</si>
  <si>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</si>
  <si>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</si>
  <si>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</si>
  <si>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</si>
  <si>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</si>
  <si>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</si>
  <si>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</si>
  <si>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</si>
  <si>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</si>
  <si>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</si>
  <si>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</si>
  <si>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</si>
  <si>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</si>
  <si>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</si>
  <si>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</si>
  <si>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</si>
  <si>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</si>
  <si>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</si>
  <si>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</si>
  <si>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</si>
  <si>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</si>
  <si>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</si>
  <si>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</si>
  <si>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</si>
  <si>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</si>
  <si>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</si>
  <si>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</si>
  <si>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</si>
  <si>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</si>
  <si>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</si>
  <si>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</si>
  <si>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</si>
  <si>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</si>
  <si>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</si>
  <si>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</si>
  <si>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</si>
  <si>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</si>
  <si>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</si>
  <si>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</si>
  <si>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</si>
  <si>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</si>
  <si>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</si>
  <si>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</si>
  <si>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</si>
  <si>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</si>
  <si>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</si>
  <si>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</si>
  <si>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</si>
  <si>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</si>
  <si>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</si>
  <si>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</si>
  <si>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</si>
  <si>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</si>
  <si>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</si>
  <si>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</si>
  <si>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</si>
  <si>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</si>
  <si>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</si>
  <si>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</si>
  <si>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</si>
  <si>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</si>
  <si>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</si>
  <si>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</si>
  <si>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</si>
  <si>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</si>
  <si>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</si>
  <si>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</si>
  <si>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</si>
  <si>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</si>
  <si>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</si>
  <si>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</si>
  <si>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</si>
  <si>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</si>
  <si>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</si>
  <si>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</si>
  <si>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</si>
  <si>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</si>
  <si>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</si>
  <si>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</si>
  <si>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</si>
  <si>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</si>
  <si>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</si>
  <si>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</si>
  <si>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</si>
  <si>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</si>
  <si>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</si>
  <si>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</si>
  <si>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</si>
  <si>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</si>
  <si>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</si>
  <si>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</si>
  <si>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</si>
  <si>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</si>
  <si>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</si>
  <si>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</si>
  <si>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</si>
  <si>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</si>
  <si>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</si>
  <si>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</si>
  <si>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</si>
  <si>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</si>
  <si>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</si>
  <si>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</si>
  <si>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</si>
  <si>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</si>
  <si>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</si>
  <si>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</si>
  <si>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</si>
  <si>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</si>
  <si>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</si>
  <si>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</si>
  <si>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</si>
  <si>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</si>
  <si>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</si>
  <si>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</si>
  <si>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</si>
  <si>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</si>
  <si>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</si>
  <si>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</si>
  <si>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</si>
  <si>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</si>
  <si>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</si>
  <si>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</si>
  <si>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</si>
  <si>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</si>
  <si>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</si>
  <si>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</si>
  <si>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</si>
  <si>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</si>
  <si>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</si>
  <si>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</si>
  <si>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</si>
  <si>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</si>
  <si>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</si>
  <si>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</si>
  <si>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</si>
  <si>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</si>
  <si>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</si>
  <si>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</si>
  <si>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</si>
  <si>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</si>
  <si>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</si>
  <si>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</si>
  <si>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</si>
  <si>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</si>
  <si>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</si>
  <si>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</si>
  <si>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</si>
  <si>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</si>
  <si>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</si>
  <si>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</si>
  <si>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</si>
  <si>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</si>
  <si>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</si>
  <si>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</si>
  <si>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</si>
  <si>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</si>
  <si>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</si>
  <si>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</si>
  <si>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</si>
  <si>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</si>
  <si>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</si>
  <si>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</si>
  <si>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</si>
  <si>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</si>
  <si>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</si>
  <si>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</si>
  <si>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</si>
  <si>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</si>
  <si>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</si>
  <si>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</si>
  <si>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</si>
  <si>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</si>
  <si>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</si>
  <si>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</si>
  <si>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</si>
  <si>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</si>
  <si>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</si>
  <si>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</si>
  <si>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</si>
  <si>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</si>
  <si>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</si>
  <si>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</si>
  <si>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</si>
  <si>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</si>
  <si>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</si>
  <si>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</si>
  <si>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</si>
  <si>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</si>
  <si>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</si>
  <si>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</si>
  <si>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</si>
  <si>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</si>
  <si>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</si>
  <si>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</si>
  <si>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</si>
  <si>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</si>
  <si>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</si>
  <si>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</si>
  <si>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</si>
  <si>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</si>
  <si>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</si>
  <si>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</si>
  <si>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</si>
  <si>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</si>
  <si>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</si>
  <si>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</si>
  <si>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</si>
  <si>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</si>
  <si>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</si>
  <si>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</si>
  <si>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</si>
  <si>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</si>
  <si>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</si>
  <si>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</si>
  <si>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</si>
  <si>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</si>
  <si>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</si>
  <si>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</si>
  <si>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</si>
  <si>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</si>
  <si>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</si>
  <si>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</si>
  <si>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</si>
  <si>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</si>
  <si>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</si>
  <si>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</si>
  <si>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</si>
  <si>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</si>
  <si>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</si>
  <si>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</si>
  <si>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</si>
  <si>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</si>
  <si>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</si>
  <si>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</si>
  <si>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</si>
  <si>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</si>
  <si>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</si>
  <si>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</si>
  <si>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</si>
  <si>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</si>
  <si>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</si>
  <si>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</si>
  <si>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</si>
  <si>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</si>
  <si>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</si>
  <si>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</si>
  <si>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</si>
  <si>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</si>
  <si>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</si>
  <si>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</si>
  <si>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</si>
  <si>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</si>
  <si>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</si>
  <si>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</si>
  <si>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</si>
  <si>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</si>
  <si>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</si>
  <si>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</si>
  <si>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</si>
  <si>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</si>
  <si>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</si>
  <si>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</si>
  <si>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</si>
  <si>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</si>
  <si>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</si>
  <si>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</si>
  <si>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</si>
  <si>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</si>
  <si>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</si>
  <si>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</si>
  <si>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</si>
  <si>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</si>
  <si>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</si>
  <si>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</si>
  <si>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</si>
  <si>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</si>
  <si>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</si>
  <si>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</si>
  <si>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</si>
  <si>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</si>
  <si>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</si>
  <si>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</si>
  <si>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</si>
  <si>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</si>
  <si>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</si>
  <si>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</si>
  <si>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</si>
  <si>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</si>
  <si>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</si>
  <si>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</si>
  <si>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</si>
  <si>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</si>
  <si>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</si>
  <si>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</si>
  <si>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</si>
  <si>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</si>
  <si>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</si>
  <si>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</si>
  <si>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</si>
  <si>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</si>
  <si>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</si>
  <si>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</si>
  <si>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</si>
  <si>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</si>
  <si>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</si>
  <si>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</si>
  <si>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</si>
  <si>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</si>
  <si>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</si>
  <si>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</si>
  <si>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</si>
  <si>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</si>
  <si>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</si>
  <si>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</si>
  <si>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</si>
  <si>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</si>
  <si>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</si>
  <si>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</si>
  <si>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</si>
  <si>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</si>
  <si>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</si>
  <si>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</si>
  <si>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</si>
  <si>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</si>
  <si>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</si>
  <si>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</si>
  <si>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</si>
  <si>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</si>
  <si>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</si>
  <si>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</si>
  <si>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</si>
  <si>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</si>
  <si>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</si>
  <si>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</si>
  <si>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</si>
  <si>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</si>
  <si>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</si>
  <si>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</si>
  <si>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</si>
  <si>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</si>
  <si>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</si>
  <si>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</si>
  <si>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</si>
  <si>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</si>
  <si>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</si>
  <si>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</si>
  <si>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</si>
  <si>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</si>
  <si>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</si>
  <si>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</si>
  <si>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</si>
  <si>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</si>
  <si>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</si>
  <si>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</si>
  <si>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</si>
  <si>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</si>
  <si>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</si>
  <si>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</si>
  <si>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</si>
  <si>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</si>
  <si>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</si>
  <si>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</si>
  <si>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</si>
  <si>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</si>
  <si>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</si>
  <si>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</si>
  <si>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</si>
  <si>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</si>
  <si>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</si>
  <si>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</si>
  <si>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</si>
  <si>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</si>
  <si>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</si>
  <si>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</si>
  <si>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</si>
  <si>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</si>
  <si>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</si>
  <si>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</si>
  <si>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</si>
  <si>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</si>
  <si>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</si>
  <si>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</si>
  <si>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</si>
  <si>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</si>
  <si>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</si>
  <si>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</si>
  <si>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</si>
  <si>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</si>
  <si>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</si>
  <si>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</si>
  <si>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</si>
  <si>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</si>
  <si>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</si>
  <si>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</si>
  <si>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</si>
  <si>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</si>
  <si>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</si>
  <si>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</si>
  <si>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</si>
  <si>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</si>
  <si>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</si>
  <si>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</si>
  <si>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</si>
  <si>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</si>
  <si>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</si>
  <si>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</si>
  <si>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</si>
  <si>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</si>
  <si>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</si>
  <si>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</si>
  <si>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</si>
  <si>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</si>
  <si>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</si>
  <si>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</si>
  <si>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</si>
  <si>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</si>
  <si>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</si>
  <si>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</si>
  <si>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</si>
  <si>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</si>
  <si>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</si>
  <si>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</si>
  <si>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</si>
  <si>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</si>
  <si>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</si>
  <si>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</si>
  <si>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</si>
  <si>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</si>
  <si>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</si>
  <si>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</si>
  <si>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</si>
  <si>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</si>
  <si>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</si>
  <si>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</si>
  <si>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</si>
  <si>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</si>
  <si>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</si>
  <si>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</si>
  <si>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</si>
  <si>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</si>
  <si>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</si>
  <si>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</si>
  <si>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</si>
  <si>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</si>
  <si>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</si>
  <si>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</si>
  <si>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</si>
  <si>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</si>
  <si>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</si>
  <si>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</si>
  <si>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</si>
  <si>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</si>
  <si>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</si>
  <si>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</si>
  <si>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</si>
  <si>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</si>
  <si>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</si>
  <si>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</si>
  <si>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</si>
  <si>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</si>
  <si>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</si>
  <si>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</si>
  <si>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</si>
  <si>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</si>
  <si>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</si>
  <si>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</si>
  <si>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</si>
  <si>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</si>
  <si>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</si>
  <si>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</si>
  <si>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</si>
  <si>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</si>
  <si>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</si>
  <si>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</si>
  <si>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</si>
  <si>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</si>
  <si>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</si>
  <si>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</si>
  <si>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</si>
  <si>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</si>
  <si>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</si>
  <si>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</si>
  <si>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</si>
  <si>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</si>
  <si>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</si>
  <si>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</si>
  <si>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</si>
  <si>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</si>
  <si>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</si>
  <si>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</si>
  <si>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</si>
  <si>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</si>
  <si>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</si>
  <si>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</si>
  <si>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</si>
  <si>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</si>
  <si>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</si>
  <si>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</si>
  <si>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</si>
  <si>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</si>
  <si>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</si>
  <si>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</si>
  <si>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</si>
  <si>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</si>
  <si>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</si>
  <si>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</si>
  <si>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</si>
  <si>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</si>
  <si>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</si>
  <si>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</si>
  <si>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</si>
  <si>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</si>
  <si>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</si>
  <si>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</si>
  <si>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</si>
  <si>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</si>
  <si>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</si>
  <si>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</si>
  <si>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</si>
  <si>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</si>
  <si>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</si>
  <si>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</si>
  <si>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</si>
  <si>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</si>
  <si>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</si>
  <si>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</si>
  <si>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</si>
  <si>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</si>
  <si>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</si>
  <si>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</si>
  <si>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</si>
  <si>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</si>
  <si>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</si>
  <si>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</si>
  <si>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</si>
  <si>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</si>
  <si>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</si>
  <si>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</si>
  <si>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</si>
  <si>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</si>
  <si>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</si>
  <si>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</si>
  <si>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</si>
  <si>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</si>
  <si>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</si>
  <si>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</si>
  <si>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</si>
  <si>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</si>
  <si>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</si>
  <si>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</si>
  <si>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</si>
  <si>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</si>
  <si>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</si>
  <si>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</si>
  <si>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</si>
  <si>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</si>
  <si>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</si>
  <si>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</si>
  <si>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</si>
  <si>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</si>
  <si>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</si>
  <si>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</si>
  <si>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</si>
  <si>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</si>
  <si>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</si>
  <si>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</si>
  <si>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</si>
  <si>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</si>
  <si>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</si>
  <si>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</si>
  <si>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</si>
  <si>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</si>
  <si>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</si>
  <si>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</si>
  <si>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</si>
  <si>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</si>
  <si>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</si>
  <si>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</si>
  <si>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</si>
  <si>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</si>
  <si>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</si>
  <si>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</si>
  <si>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</si>
  <si>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</si>
  <si>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</si>
  <si>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</si>
  <si>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</si>
  <si>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</si>
  <si>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</si>
  <si>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</si>
  <si>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</si>
  <si>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</si>
  <si>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</si>
  <si>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</si>
  <si>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</si>
  <si>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</si>
  <si>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</si>
  <si>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</si>
  <si>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</si>
  <si>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</si>
  <si>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</si>
  <si>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</si>
  <si>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</si>
  <si>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</si>
  <si>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</si>
  <si>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</si>
  <si>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</si>
  <si>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</si>
  <si>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</si>
  <si>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</si>
  <si>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</si>
  <si>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</si>
  <si>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</si>
  <si>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</si>
  <si>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</si>
  <si>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</si>
  <si>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</si>
  <si>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</si>
  <si>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</si>
  <si>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</si>
  <si>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</si>
  <si>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</si>
  <si>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</si>
  <si>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</si>
  <si>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</si>
  <si>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</si>
  <si>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</si>
  <si>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</si>
  <si>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</si>
  <si>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</si>
  <si>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</si>
  <si>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</si>
  <si>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</si>
  <si>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</si>
  <si>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</si>
  <si>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</si>
  <si>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</si>
  <si>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</si>
  <si>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</si>
  <si>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</si>
  <si>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</si>
  <si>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</si>
  <si>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</si>
  <si>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</si>
  <si>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</si>
  <si>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</si>
  <si>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</si>
  <si>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</si>
  <si>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</si>
  <si>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</si>
  <si>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</si>
  <si>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</si>
  <si>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</si>
  <si>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</si>
  <si>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</si>
  <si>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</si>
  <si>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</si>
  <si>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</si>
  <si>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</si>
  <si>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</si>
  <si>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</si>
  <si>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</si>
  <si>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</si>
  <si>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</si>
  <si>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</si>
  <si>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</si>
  <si>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</si>
  <si>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</si>
  <si>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</si>
  <si>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</si>
  <si>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</si>
  <si>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</si>
  <si>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</si>
  <si>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</si>
  <si>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</si>
  <si>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</si>
  <si>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</si>
  <si>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</si>
  <si>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</si>
  <si>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</si>
  <si>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</si>
  <si>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</si>
  <si>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</si>
  <si>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</si>
  <si>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</si>
  <si>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</si>
  <si>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</si>
  <si>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</si>
  <si>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</si>
  <si>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</si>
  <si>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</si>
  <si>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</si>
  <si>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</si>
  <si>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</si>
  <si>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</si>
  <si>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</si>
  <si>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</si>
  <si>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</si>
  <si>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</si>
  <si>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</si>
  <si>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</si>
  <si>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</si>
  <si>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</si>
  <si>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</si>
  <si>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</si>
  <si>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</si>
  <si>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</si>
  <si>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</si>
  <si>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</si>
  <si>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</si>
  <si>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</si>
  <si>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</si>
  <si>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</si>
  <si>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</si>
  <si>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</si>
  <si>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</si>
  <si>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</si>
  <si>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</si>
  <si>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</si>
  <si>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</si>
  <si>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</si>
  <si>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</si>
  <si>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</si>
  <si>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</si>
  <si>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</si>
  <si>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</si>
  <si>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</si>
  <si>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</si>
  <si>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</si>
  <si>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</si>
  <si>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</si>
  <si>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</si>
  <si>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</si>
  <si>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</si>
  <si>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</si>
  <si>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</si>
  <si>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</si>
  <si>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</si>
  <si>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</si>
  <si>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</si>
  <si>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</si>
  <si>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</si>
  <si>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</si>
  <si>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</si>
  <si>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</si>
  <si>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</si>
  <si>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</si>
  <si>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</si>
  <si>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</si>
  <si>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</si>
  <si>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</si>
  <si>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</si>
  <si>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</si>
  <si>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</si>
  <si>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</si>
  <si>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</si>
  <si>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</si>
  <si>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</si>
  <si>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</si>
  <si>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</si>
  <si>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</si>
  <si>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</si>
  <si>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</si>
  <si>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</si>
  <si>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</si>
  <si>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</si>
  <si>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</si>
  <si>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</si>
  <si>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</si>
  <si>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</si>
  <si>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</si>
  <si>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</si>
  <si>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</si>
  <si>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</si>
  <si>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</si>
  <si>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</si>
  <si>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</si>
  <si>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</si>
  <si>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</si>
  <si>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</si>
  <si>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</si>
  <si>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</si>
  <si>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</si>
  <si>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</si>
  <si>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</si>
  <si>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</si>
  <si>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</si>
  <si>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</si>
  <si>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</si>
  <si>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</si>
  <si>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</si>
  <si>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</si>
  <si>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</si>
  <si>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</si>
  <si>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</si>
  <si>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</si>
  <si>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</si>
  <si>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</si>
  <si>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</si>
  <si>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</si>
  <si>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</si>
  <si>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</si>
  <si>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</si>
  <si>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</si>
  <si>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</si>
  <si>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</si>
  <si>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</si>
  <si>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</si>
  <si>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</si>
  <si>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</si>
  <si>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</si>
  <si>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</si>
  <si>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</si>
  <si>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</si>
  <si>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</si>
  <si>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</si>
  <si>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</si>
  <si>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</si>
  <si>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</si>
  <si>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</si>
  <si>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</si>
  <si>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</si>
  <si>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</si>
  <si>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</si>
  <si>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</si>
  <si>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</si>
  <si>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</si>
  <si>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</si>
  <si>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</si>
  <si>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</si>
  <si>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</si>
  <si>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</si>
  <si>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</si>
  <si>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</si>
  <si>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</si>
  <si>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</si>
  <si>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</si>
  <si>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</si>
  <si>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</si>
  <si>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</si>
  <si>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</si>
  <si>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</si>
  <si>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</si>
  <si>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</si>
  <si>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</si>
  <si>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</si>
  <si>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</si>
  <si>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</si>
  <si>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</si>
  <si>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</si>
  <si>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</si>
  <si>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</si>
  <si>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</si>
  <si>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</si>
  <si>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</si>
  <si>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</si>
  <si>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</si>
  <si>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</si>
  <si>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</si>
  <si>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</si>
  <si>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</si>
  <si>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</si>
  <si>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</si>
  <si>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</si>
  <si>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</si>
  <si>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</si>
  <si>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</si>
  <si>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</si>
  <si>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</si>
  <si>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</si>
  <si>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</si>
  <si>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</si>
  <si>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</si>
  <si>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</si>
  <si>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</si>
  <si>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</si>
  <si>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</si>
  <si>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</si>
  <si>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</si>
  <si>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</si>
  <si>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</si>
  <si>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</si>
  <si>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</si>
  <si>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</si>
  <si>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</si>
  <si>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</si>
  <si>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</si>
  <si>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</si>
  <si>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</si>
  <si>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</si>
  <si>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</si>
  <si>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</si>
  <si>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</si>
  <si>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</si>
  <si>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</si>
  <si>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</si>
  <si>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</si>
  <si>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</si>
  <si>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</si>
  <si>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</si>
  <si>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</si>
  <si>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</si>
  <si>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</si>
  <si>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</si>
  <si>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</si>
  <si>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</si>
  <si>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</si>
  <si>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</si>
  <si>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</si>
  <si>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</si>
  <si>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</si>
  <si>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</si>
  <si>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</si>
  <si>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</si>
  <si>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</si>
  <si>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</si>
  <si>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</si>
  <si>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</si>
  <si>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</si>
  <si>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</si>
  <si>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</si>
  <si>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</si>
  <si>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</si>
  <si>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</si>
  <si>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</si>
  <si>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</si>
  <si>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</si>
  <si>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</si>
  <si>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</si>
  <si>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</si>
  <si>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</si>
  <si>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</si>
  <si>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</si>
  <si>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</si>
  <si>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</si>
  <si>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</si>
  <si>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</si>
  <si>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</si>
  <si>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</si>
  <si>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</si>
  <si>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</si>
  <si>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</si>
  <si>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</si>
  <si>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</si>
  <si>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</si>
  <si>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</si>
  <si>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</si>
  <si>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</si>
  <si>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</si>
  <si>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</si>
  <si>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</si>
  <si>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</si>
  <si>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</si>
  <si>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</si>
  <si>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</si>
  <si>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</si>
  <si>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</si>
  <si>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</si>
  <si>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</si>
  <si>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</si>
  <si>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</si>
  <si>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</si>
  <si>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</si>
  <si>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</si>
  <si>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</si>
  <si>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</si>
  <si>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</si>
  <si>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</si>
  <si>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</si>
  <si>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</si>
  <si>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</si>
  <si>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</si>
  <si>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</si>
  <si>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</si>
  <si>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</si>
  <si>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</si>
  <si>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</si>
  <si>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</si>
  <si>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</si>
  <si>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</si>
  <si>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</si>
  <si>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</si>
  <si>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</si>
  <si>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</si>
  <si>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</si>
  <si>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</si>
  <si>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</si>
  <si>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</si>
  <si>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</si>
  <si>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</si>
  <si>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</si>
  <si>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</si>
  <si>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</si>
  <si>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</si>
  <si>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</si>
  <si>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</si>
  <si>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</si>
  <si>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</si>
  <si>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</si>
  <si>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</si>
  <si>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</si>
  <si>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</si>
  <si>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</si>
  <si>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</si>
  <si>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</si>
  <si>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</si>
  <si>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</si>
  <si>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</si>
  <si>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</si>
  <si>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</si>
  <si>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</si>
  <si>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</si>
  <si>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</si>
  <si>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</si>
  <si>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</si>
  <si>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</si>
  <si>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</si>
  <si>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</si>
  <si>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</si>
  <si>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</si>
  <si>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</si>
  <si>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</si>
  <si>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</si>
  <si>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</si>
  <si>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</si>
  <si>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</si>
  <si>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</si>
  <si>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</si>
  <si>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</si>
  <si>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</si>
  <si>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</si>
  <si>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</si>
  <si>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</si>
  <si>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</si>
  <si>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</si>
  <si>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</si>
  <si>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</si>
  <si>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</si>
  <si>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</si>
  <si>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</si>
  <si>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</si>
  <si>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</si>
  <si>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</si>
  <si>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</si>
  <si>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</si>
  <si>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</si>
  <si>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</si>
  <si>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</si>
  <si>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</si>
  <si>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</si>
  <si>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</si>
  <si>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</si>
  <si>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</si>
  <si>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</si>
  <si>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</si>
  <si>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</si>
  <si>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</si>
  <si>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</si>
  <si>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</si>
  <si>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</si>
  <si>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</si>
  <si>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</si>
  <si>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</si>
  <si>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</si>
  <si>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</si>
  <si>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</si>
  <si>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</si>
  <si>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</si>
  <si>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</si>
  <si>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</si>
  <si>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</si>
  <si>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</si>
  <si>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</si>
  <si>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</si>
  <si>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</si>
  <si>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</si>
  <si>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</si>
  <si>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</si>
  <si>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</si>
  <si>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</si>
  <si>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</si>
  <si>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</si>
  <si>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</si>
  <si>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</si>
  <si>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</si>
  <si>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</si>
  <si>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</si>
  <si>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</si>
  <si>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</si>
  <si>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</si>
  <si>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</si>
  <si>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</si>
  <si>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</si>
  <si>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</si>
  <si>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</si>
  <si>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</si>
  <si>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</si>
  <si>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</si>
  <si>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</si>
  <si>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</si>
  <si>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</si>
  <si>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</si>
  <si>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</si>
  <si>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</si>
  <si>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</si>
  <si>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</si>
  <si>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</si>
  <si>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</si>
  <si>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</si>
  <si>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</si>
  <si>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</si>
  <si>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</si>
  <si>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</si>
  <si>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</si>
  <si>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</si>
  <si>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</si>
  <si>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</si>
  <si>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</si>
  <si>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</si>
  <si>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</si>
  <si>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</si>
  <si>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</si>
  <si>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</si>
  <si>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</si>
  <si>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</si>
  <si>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</si>
  <si>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</si>
  <si>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</si>
  <si>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</si>
  <si>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</si>
  <si>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</si>
  <si>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</si>
  <si>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</si>
  <si>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</si>
  <si>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</si>
  <si>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</si>
  <si>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</si>
  <si>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</si>
  <si>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</si>
  <si>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</si>
  <si>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</si>
  <si>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</si>
  <si>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</si>
  <si>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</si>
  <si>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</si>
  <si>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</si>
  <si>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</si>
  <si>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</si>
  <si>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</si>
  <si>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</si>
  <si>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</si>
  <si>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</si>
  <si>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</si>
  <si>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</si>
  <si>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</si>
  <si>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</si>
  <si>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</si>
  <si>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</si>
  <si>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</si>
  <si>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</si>
  <si>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</si>
  <si>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</si>
  <si>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</si>
  <si>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</si>
  <si>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</si>
  <si>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</si>
  <si>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</si>
  <si>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</si>
  <si>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</si>
  <si>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</si>
  <si>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</si>
  <si>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</si>
  <si>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</si>
  <si>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</si>
  <si>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</si>
  <si>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</si>
  <si>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</si>
  <si>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</si>
  <si>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</si>
  <si>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</si>
  <si>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</si>
  <si>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</si>
  <si>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</si>
  <si>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</si>
  <si>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</si>
  <si>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</si>
  <si>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</si>
  <si>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</si>
  <si>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</si>
  <si>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</si>
  <si>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</si>
  <si>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</si>
  <si>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</si>
  <si>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</si>
  <si>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</si>
  <si>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</si>
  <si>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</si>
  <si>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</si>
  <si>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</si>
  <si>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</si>
  <si>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</si>
  <si>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</si>
  <si>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</si>
  <si>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</si>
  <si>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</si>
  <si>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</si>
  <si>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</si>
  <si>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</si>
  <si>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</si>
  <si>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</si>
  <si>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</si>
  <si>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</si>
  <si>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</si>
  <si>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</si>
  <si>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</si>
  <si>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</si>
  <si>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</si>
  <si>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</si>
  <si>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</si>
  <si>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</si>
  <si>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</si>
  <si>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</si>
  <si>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</si>
  <si>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</si>
  <si>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</si>
  <si>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</si>
  <si>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</si>
  <si>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</si>
  <si>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</si>
  <si>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</si>
  <si>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</si>
  <si>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</si>
  <si>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</si>
  <si>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</si>
  <si>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</si>
  <si>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</si>
  <si>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</si>
  <si>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</si>
  <si>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</si>
  <si>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</si>
  <si>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</si>
  <si>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</si>
  <si>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</si>
  <si>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</si>
  <si>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</si>
  <si>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</si>
  <si>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</si>
  <si>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</si>
  <si>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</si>
  <si>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</si>
  <si>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</si>
  <si>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</si>
  <si>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</si>
  <si>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</si>
  <si>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</si>
  <si>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</si>
  <si>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</si>
  <si>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</si>
  <si>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</si>
  <si>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</si>
  <si>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</si>
  <si>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</si>
  <si>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</si>
  <si>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</si>
  <si>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</si>
  <si>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</si>
  <si>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</si>
  <si>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</si>
  <si>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</si>
  <si>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</si>
  <si>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</si>
  <si>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</si>
  <si>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</si>
  <si>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</si>
  <si>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</si>
  <si>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</si>
  <si>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</si>
  <si>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</si>
  <si>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</si>
  <si>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</si>
  <si>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</si>
  <si>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</si>
  <si>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</si>
  <si>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</si>
  <si>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</si>
  <si>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</si>
  <si>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</si>
  <si>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</si>
  <si>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</si>
  <si>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</si>
  <si>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</si>
  <si>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</si>
  <si>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</si>
  <si>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</si>
  <si>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</si>
  <si>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</si>
  <si>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</si>
  <si>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</si>
  <si>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</si>
  <si>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</si>
  <si>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</si>
  <si>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</si>
  <si>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</si>
  <si>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</si>
  <si>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</si>
  <si>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</si>
  <si>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</si>
  <si>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</si>
  <si>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</si>
  <si>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</si>
  <si>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</si>
  <si>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</si>
  <si>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</si>
  <si>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</si>
  <si>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</si>
  <si>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</si>
  <si>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</si>
  <si>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</si>
  <si>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</si>
  <si>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</si>
  <si>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</si>
  <si>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</si>
  <si>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</si>
  <si>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</si>
  <si>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</si>
  <si>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</si>
  <si>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</si>
  <si>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</si>
  <si>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</si>
  <si>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</si>
  <si>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</si>
  <si>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</si>
  <si>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</si>
  <si>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</si>
  <si>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</si>
  <si>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</si>
  <si>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</si>
  <si>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</si>
  <si>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</si>
  <si>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</si>
  <si>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</si>
  <si>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</si>
  <si>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</si>
  <si>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</si>
  <si>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</si>
  <si>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</si>
  <si>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</si>
  <si>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</si>
  <si>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</si>
  <si>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</si>
  <si>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</si>
  <si>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</si>
  <si>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</si>
  <si>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</si>
  <si>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</si>
  <si>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</si>
  <si>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</si>
  <si>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</si>
  <si>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</si>
  <si>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</si>
  <si>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</si>
  <si>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</si>
  <si>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</si>
  <si>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</si>
  <si>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</si>
  <si>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</si>
  <si>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</si>
  <si>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</si>
  <si>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</si>
  <si>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</si>
  <si>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</si>
  <si>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</si>
  <si>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</si>
  <si>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</si>
  <si>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</si>
  <si>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</si>
  <si>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</si>
  <si>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</si>
  <si>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</si>
  <si>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</si>
  <si>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</si>
  <si>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</si>
  <si>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</si>
  <si>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</si>
  <si>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</si>
  <si>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</si>
  <si>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</si>
  <si>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</si>
  <si>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</si>
  <si>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</si>
  <si>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</si>
  <si>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</si>
  <si>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</si>
  <si>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</si>
  <si>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</si>
  <si>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</si>
  <si>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</si>
  <si>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</si>
  <si>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</si>
  <si>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</si>
  <si>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</si>
  <si>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</si>
  <si>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</si>
  <si>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</si>
  <si>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</si>
  <si>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</si>
  <si>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</si>
  <si>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</si>
  <si>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</si>
  <si>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</si>
  <si>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</si>
  <si>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</si>
  <si>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</si>
  <si>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</si>
  <si>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</si>
  <si>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</si>
  <si>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</si>
  <si>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</si>
  <si>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</si>
  <si>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</si>
  <si>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</si>
  <si>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</si>
  <si>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</si>
  <si>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</si>
  <si>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</si>
  <si>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</si>
  <si>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</si>
  <si>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</si>
  <si>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</si>
  <si>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</si>
  <si>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</si>
  <si>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</si>
  <si>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</si>
  <si>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</si>
  <si>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</si>
  <si>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</si>
  <si>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</si>
  <si>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</si>
  <si>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</si>
  <si>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</si>
  <si>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</si>
  <si>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</si>
  <si>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</si>
  <si>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</si>
  <si>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</si>
  <si>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</si>
  <si>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</si>
  <si>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</si>
  <si>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</si>
  <si>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</si>
  <si>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</si>
  <si>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</si>
  <si>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</si>
  <si>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</si>
  <si>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</si>
  <si>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</si>
  <si>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</si>
  <si>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</si>
  <si>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</si>
  <si>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</si>
  <si>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</si>
  <si>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</si>
  <si>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</si>
  <si>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</si>
  <si>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</si>
  <si>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</si>
  <si>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</si>
  <si>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</si>
  <si>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</si>
  <si>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</si>
  <si>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</si>
  <si>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</si>
  <si>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</si>
  <si>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</si>
  <si>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</si>
  <si>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</si>
  <si>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</si>
  <si>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</si>
  <si>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</si>
  <si>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</si>
  <si>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</si>
  <si>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</si>
  <si>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</si>
  <si>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</si>
  <si>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</si>
  <si>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</si>
  <si>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</si>
  <si>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</si>
  <si>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</si>
  <si>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</si>
  <si>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</si>
  <si>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</si>
  <si>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</si>
  <si>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</si>
  <si>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</si>
  <si>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</si>
  <si>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</si>
  <si>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</si>
  <si>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</si>
  <si>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</si>
  <si>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</si>
  <si>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</si>
  <si>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</si>
  <si>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</si>
  <si>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</si>
  <si>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</si>
  <si>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</si>
  <si>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</si>
  <si>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</si>
  <si>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</si>
  <si>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</si>
  <si>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</si>
  <si>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</si>
  <si>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</si>
  <si>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</si>
  <si>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</si>
  <si>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</si>
  <si>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</si>
  <si>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</si>
  <si>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</si>
  <si>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</si>
  <si>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</si>
  <si>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</si>
  <si>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</si>
  <si>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</si>
  <si>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</si>
  <si>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</si>
  <si>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</si>
  <si>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</si>
  <si>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</si>
  <si>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</si>
  <si>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</si>
  <si>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</si>
  <si>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</si>
  <si>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</si>
  <si>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</si>
  <si>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</si>
  <si>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</si>
  <si>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</si>
  <si>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</si>
  <si>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</si>
  <si>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</si>
  <si>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</si>
  <si>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</si>
  <si>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</si>
  <si>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</si>
  <si>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</si>
  <si>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</si>
  <si>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</si>
  <si>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</si>
  <si>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</si>
  <si>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</si>
  <si>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</si>
  <si>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</si>
  <si>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</si>
  <si>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</si>
  <si>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</si>
  <si>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</si>
  <si>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</si>
  <si>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</si>
  <si>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</si>
  <si>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</si>
  <si>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</si>
  <si>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</si>
  <si>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</si>
  <si>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</si>
  <si>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</si>
  <si>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</si>
  <si>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</si>
  <si>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</si>
  <si>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</si>
  <si>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</si>
  <si>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</si>
  <si>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</si>
  <si>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</si>
  <si>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</si>
  <si>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</si>
  <si>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</si>
  <si>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</si>
  <si>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</si>
  <si>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</si>
  <si>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</si>
  <si>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</si>
  <si>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</si>
  <si>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</si>
  <si>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</si>
  <si>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</si>
  <si>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</si>
  <si>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</si>
  <si>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</si>
  <si>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</si>
  <si>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</si>
  <si>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</si>
  <si>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</si>
  <si>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</si>
  <si>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</si>
  <si>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</si>
  <si>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</si>
  <si>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</si>
  <si>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</si>
  <si>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</si>
  <si>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</si>
  <si>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</si>
  <si>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</si>
  <si>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</si>
  <si>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</si>
  <si>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</si>
  <si>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</si>
  <si>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</si>
  <si>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</si>
  <si>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</si>
  <si>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</si>
  <si>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</si>
  <si>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</si>
  <si>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</si>
  <si>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</si>
  <si>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</si>
  <si>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</si>
  <si>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</si>
  <si>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</si>
  <si>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</si>
  <si>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</si>
  <si>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</si>
  <si>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</si>
  <si>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</si>
  <si>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</si>
  <si>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</si>
  <si>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</si>
  <si>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</si>
  <si>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</si>
  <si>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</si>
  <si>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</si>
  <si>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</si>
  <si>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</si>
  <si>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</si>
  <si>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</si>
  <si>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</si>
  <si>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</si>
  <si>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</si>
  <si>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</si>
  <si>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</si>
  <si>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</si>
  <si>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</si>
  <si>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</si>
  <si>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</si>
  <si>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</si>
  <si>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</si>
  <si>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</si>
  <si>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</si>
  <si>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</si>
  <si>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</si>
  <si>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</si>
  <si>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</si>
  <si>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</si>
  <si>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</si>
  <si>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</si>
  <si>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</si>
  <si>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</si>
  <si>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</si>
  <si>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</si>
  <si>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</si>
  <si>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</si>
  <si>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</si>
  <si>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</si>
  <si>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</si>
  <si>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</si>
  <si>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</si>
  <si>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</si>
  <si>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</si>
  <si>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</si>
  <si>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</si>
  <si>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</si>
  <si>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</si>
  <si>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</si>
  <si>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</si>
  <si>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</si>
  <si>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</si>
  <si>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</si>
  <si>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</si>
  <si>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</si>
  <si>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</si>
  <si>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</si>
  <si>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</si>
  <si>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</si>
  <si>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</si>
  <si>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</si>
  <si>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</si>
  <si>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</si>
  <si>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</si>
  <si>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</si>
  <si>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</si>
  <si>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</si>
  <si>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</si>
  <si>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</si>
  <si>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</si>
  <si>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</si>
  <si>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</si>
  <si>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</si>
  <si>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</si>
  <si>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</si>
  <si>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</si>
  <si>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</si>
  <si>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</si>
  <si>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</si>
  <si>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</si>
  <si>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</si>
  <si>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</si>
  <si>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</si>
  <si>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</si>
  <si>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</si>
  <si>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</si>
  <si>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</si>
  <si>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</si>
  <si>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</si>
  <si>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</si>
  <si>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</si>
  <si>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</si>
  <si>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</si>
  <si>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</si>
  <si>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</si>
  <si>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</si>
  <si>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</si>
  <si>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</si>
  <si>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</si>
  <si>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</si>
  <si>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</si>
  <si>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</si>
  <si>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</si>
  <si>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</si>
  <si>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</si>
  <si>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</si>
  <si>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</si>
  <si>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</si>
  <si>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</si>
  <si>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</si>
  <si>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</si>
  <si>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</si>
  <si>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</si>
  <si>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</si>
  <si>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</si>
  <si>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</si>
  <si>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</si>
  <si>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</si>
  <si>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</si>
  <si>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</si>
  <si>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</si>
  <si>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</si>
  <si>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</si>
  <si>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</si>
  <si>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</si>
  <si>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</si>
  <si>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</si>
  <si>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</si>
  <si>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</si>
  <si>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</si>
  <si>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</si>
  <si>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</si>
  <si>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</si>
  <si>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</si>
  <si>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</si>
  <si>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</si>
  <si>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</si>
  <si>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</si>
  <si>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</si>
  <si>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</si>
  <si>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</si>
  <si>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</si>
  <si>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</si>
  <si>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</si>
  <si>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</si>
  <si>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</si>
  <si>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</si>
  <si>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</si>
  <si>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</si>
  <si>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</si>
  <si>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</si>
  <si>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</si>
  <si>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</si>
  <si>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</si>
  <si>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</si>
  <si>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</si>
  <si>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</si>
  <si>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</si>
  <si>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</si>
  <si>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</si>
  <si>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</si>
  <si>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</si>
  <si>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</si>
  <si>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</si>
  <si>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</si>
  <si>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</si>
  <si>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</si>
  <si>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</si>
  <si>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</si>
  <si>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</si>
  <si>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</si>
  <si>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</si>
  <si>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</si>
  <si>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</si>
  <si>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</si>
  <si>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</si>
  <si>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</si>
  <si>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</si>
  <si>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</si>
  <si>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</si>
  <si>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</si>
  <si>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</si>
  <si>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</si>
  <si>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</si>
  <si>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</si>
  <si>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</si>
  <si>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</si>
  <si>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</si>
  <si>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</si>
  <si>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</si>
  <si>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</si>
  <si>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</si>
  <si>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</si>
  <si>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</si>
  <si>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</si>
  <si>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</si>
  <si>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</si>
  <si>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</si>
  <si>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</si>
  <si>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</si>
  <si>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</si>
  <si>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</si>
  <si>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</si>
  <si>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</si>
  <si>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</si>
  <si>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</si>
  <si>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</si>
  <si>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</si>
  <si>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</si>
  <si>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</si>
  <si>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</si>
  <si>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</si>
  <si>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</si>
  <si>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</si>
  <si>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</si>
  <si>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</si>
  <si>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</si>
  <si>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</si>
  <si>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</si>
  <si>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</si>
  <si>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</si>
  <si>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</si>
  <si>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</si>
  <si>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</si>
  <si>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</si>
  <si>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</si>
  <si>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</si>
  <si>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</si>
  <si>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</si>
  <si>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</si>
  <si>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</si>
  <si>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</si>
  <si>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</si>
  <si>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</si>
  <si>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</si>
  <si>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</si>
  <si>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</si>
  <si>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</si>
  <si>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</si>
  <si>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</si>
  <si>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</si>
  <si>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</si>
  <si>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</si>
  <si>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</si>
  <si>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</si>
  <si>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</si>
  <si>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</si>
  <si>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</si>
  <si>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</si>
  <si>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</si>
  <si>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</si>
  <si>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</si>
  <si>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</si>
  <si>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</si>
  <si>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</si>
  <si>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</si>
  <si>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</si>
  <si>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</si>
  <si>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</si>
  <si>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</si>
  <si>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</si>
  <si>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</si>
  <si>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</si>
  <si>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</si>
  <si>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</si>
  <si>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</si>
  <si>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</si>
  <si>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</si>
  <si>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</si>
  <si>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</si>
  <si>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</si>
  <si>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</si>
  <si>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</si>
  <si>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</si>
  <si>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</si>
  <si>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</si>
  <si>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</si>
  <si>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</si>
  <si>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</si>
  <si>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</si>
  <si>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</si>
  <si>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</si>
  <si>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</si>
  <si>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</si>
  <si>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</si>
  <si>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</si>
  <si>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</si>
  <si>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</si>
  <si>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</si>
  <si>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</si>
  <si>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</si>
  <si>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</si>
  <si>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</si>
  <si>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</si>
  <si>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</si>
  <si>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</si>
  <si>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</si>
  <si>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</si>
  <si>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</si>
  <si>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</si>
  <si>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</si>
  <si>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</si>
  <si>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</si>
  <si>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</si>
  <si>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</si>
  <si>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</si>
  <si>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</si>
  <si>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</si>
  <si>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</si>
  <si>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</si>
  <si>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</si>
  <si>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</si>
  <si>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</si>
  <si>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</si>
  <si>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</si>
  <si>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</si>
  <si>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</si>
  <si>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</si>
  <si>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</si>
  <si>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</si>
  <si>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</si>
  <si>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</si>
  <si>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</si>
  <si>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</si>
  <si>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</si>
  <si>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</si>
  <si>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</si>
  <si>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</si>
  <si>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</si>
  <si>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</si>
  <si>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</si>
  <si>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</si>
  <si>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</si>
  <si>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</si>
  <si>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</si>
  <si>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</si>
  <si>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</si>
  <si>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</si>
  <si>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</si>
  <si>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</si>
  <si>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</si>
  <si>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</si>
  <si>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</si>
  <si>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</si>
  <si>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</si>
  <si>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</si>
  <si>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</si>
  <si>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</si>
  <si>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</si>
  <si>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</si>
  <si>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</si>
  <si>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</si>
  <si>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</si>
  <si>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</si>
  <si>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</si>
  <si>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</si>
  <si>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</si>
  <si>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</si>
  <si>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</si>
  <si>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</si>
  <si>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</si>
  <si>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</si>
  <si>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</si>
  <si>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</si>
  <si>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</si>
  <si>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</si>
  <si>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</si>
  <si>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</si>
  <si>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</si>
  <si>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</si>
  <si>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</si>
  <si>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</si>
  <si>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</si>
  <si>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</si>
  <si>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</si>
  <si>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</si>
  <si>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</si>
  <si>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</si>
  <si>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</si>
  <si>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</si>
  <si>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</si>
  <si>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</si>
  <si>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</si>
  <si>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</si>
  <si>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</si>
  <si>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</si>
  <si>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</si>
  <si>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</si>
  <si>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</si>
  <si>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</si>
  <si>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</si>
  <si>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</si>
  <si>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</si>
  <si>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</si>
  <si>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</si>
  <si>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</si>
  <si>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</si>
  <si>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</si>
  <si>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</si>
  <si>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</si>
  <si>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</si>
  <si>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</si>
  <si>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</si>
  <si>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</si>
  <si>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</si>
  <si>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</si>
  <si>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</si>
  <si>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</si>
  <si>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</si>
  <si>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</si>
  <si>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</si>
  <si>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</si>
  <si>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</si>
  <si>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</si>
  <si>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</si>
  <si>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</si>
  <si>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</si>
  <si>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</si>
  <si>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</si>
  <si>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</si>
  <si>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</si>
  <si>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</si>
  <si>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</si>
  <si>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</si>
  <si>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</si>
  <si>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</si>
  <si>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</si>
  <si>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</si>
  <si>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</si>
  <si>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</si>
  <si>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</si>
  <si>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</si>
  <si>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</si>
  <si>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</si>
  <si>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</si>
  <si>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</si>
  <si>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</si>
  <si>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</si>
  <si>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</si>
  <si>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</si>
  <si>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</si>
  <si>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</si>
  <si>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</si>
  <si>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</si>
  <si>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</si>
  <si>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</si>
  <si>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</si>
  <si>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</si>
  <si>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</si>
  <si>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</si>
  <si>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</si>
  <si>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</si>
  <si>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</si>
  <si>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</si>
  <si>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</si>
  <si>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</si>
  <si>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</si>
  <si>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</si>
  <si>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</si>
  <si>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</si>
  <si>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</si>
  <si>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</si>
  <si>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</si>
  <si>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</si>
  <si>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</si>
  <si>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</si>
  <si>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</si>
  <si>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</si>
  <si>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</si>
  <si>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</si>
  <si>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</si>
  <si>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</si>
  <si>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</si>
  <si>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</si>
  <si>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</si>
  <si>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</si>
  <si>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</si>
  <si>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</si>
  <si>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</si>
  <si>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</si>
  <si>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</si>
  <si>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</si>
  <si>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</si>
  <si>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</si>
  <si>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</si>
  <si>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</si>
  <si>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</si>
  <si>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</si>
  <si>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</si>
  <si>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</si>
  <si>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</si>
  <si>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</si>
  <si>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</si>
  <si>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</si>
  <si>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</si>
  <si>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</si>
  <si>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</si>
  <si>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</si>
  <si>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</si>
  <si>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</si>
  <si>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</si>
  <si>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</si>
  <si>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</si>
  <si>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</si>
  <si>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</si>
  <si>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</si>
  <si>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</si>
  <si>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</si>
  <si>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</si>
  <si>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</si>
  <si>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</si>
  <si>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</si>
  <si>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</si>
  <si>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</si>
  <si>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</si>
  <si>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</si>
  <si>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</si>
  <si>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</si>
  <si>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</si>
  <si>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</si>
  <si>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</si>
  <si>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</si>
  <si>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</si>
  <si>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</si>
  <si>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</si>
  <si>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</si>
  <si>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</si>
  <si>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</si>
  <si>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</si>
  <si>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</si>
  <si>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</si>
  <si>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</si>
  <si>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</si>
  <si>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</si>
  <si>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</si>
  <si>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</si>
  <si>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</si>
  <si>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</si>
  <si>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</si>
  <si>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</si>
  <si>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</si>
  <si>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</si>
  <si>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</si>
  <si>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</si>
  <si>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</si>
  <si>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</si>
  <si>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</si>
  <si>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</si>
  <si>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</si>
  <si>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</si>
  <si>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</si>
  <si>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</si>
  <si>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</si>
  <si>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</si>
  <si>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</si>
  <si>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</si>
  <si>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</si>
  <si>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</si>
  <si>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</si>
  <si>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</si>
  <si>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</si>
  <si>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</si>
  <si>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</si>
  <si>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</si>
  <si>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</si>
  <si>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</si>
  <si>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</si>
  <si>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</si>
  <si>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</si>
  <si>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</si>
  <si>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</si>
  <si>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</si>
  <si>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</si>
  <si>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</si>
  <si>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</si>
  <si>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</si>
  <si>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</si>
  <si>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</si>
  <si>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</si>
  <si>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</si>
  <si>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</si>
  <si>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</si>
  <si>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</si>
  <si>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</si>
  <si>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</si>
  <si>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</si>
  <si>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</si>
  <si>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</si>
  <si>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</si>
  <si>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</si>
  <si>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</si>
  <si>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</si>
  <si>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</si>
  <si>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</si>
  <si>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</si>
  <si>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</si>
  <si>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</si>
  <si>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</si>
  <si>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</si>
  <si>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</si>
  <si>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</si>
  <si>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</si>
  <si>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</si>
  <si>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</si>
  <si>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</si>
  <si>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</si>
  <si>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</si>
  <si>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</si>
  <si>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</si>
  <si>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</si>
  <si>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</si>
  <si>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</si>
  <si>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</si>
  <si>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</si>
  <si>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</si>
  <si>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</si>
  <si>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</si>
  <si>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</si>
  <si>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</si>
  <si>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</si>
  <si>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</si>
  <si>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</si>
  <si>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</si>
  <si>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</si>
  <si>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</si>
  <si>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</si>
  <si>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</si>
  <si>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</si>
  <si>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</si>
  <si>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</si>
  <si>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</si>
  <si>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</si>
  <si>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</si>
  <si>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</si>
  <si>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</si>
  <si>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</si>
  <si>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</si>
  <si>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</si>
  <si>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</si>
  <si>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</si>
  <si>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</si>
  <si>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</si>
  <si>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</si>
  <si>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</si>
  <si>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</si>
  <si>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</si>
  <si>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</si>
  <si>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</si>
  <si>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</si>
  <si>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</si>
  <si>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</si>
  <si>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</si>
  <si>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</si>
  <si>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</si>
  <si>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</si>
  <si>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</si>
  <si>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</si>
  <si>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</si>
  <si>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</si>
  <si>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</si>
  <si>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</si>
  <si>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</si>
  <si>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</si>
  <si>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</si>
  <si>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</si>
  <si>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</si>
  <si>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</si>
  <si>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</si>
  <si>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</si>
  <si>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</si>
  <si>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</si>
  <si>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</si>
  <si>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</si>
  <si>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</si>
  <si>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</si>
  <si>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</si>
  <si>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</si>
  <si>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</si>
  <si>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</si>
  <si>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</si>
  <si>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</si>
  <si>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</si>
  <si>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</si>
  <si>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</si>
  <si>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</si>
  <si>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</si>
  <si>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</si>
  <si>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</si>
  <si>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</si>
  <si>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</si>
  <si>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</si>
  <si>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</si>
  <si>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</si>
  <si>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</si>
  <si>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</si>
  <si>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</si>
  <si>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</si>
  <si>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</si>
  <si>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</si>
  <si>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</si>
  <si>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</si>
  <si>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</si>
  <si>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</si>
  <si>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</si>
  <si>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</si>
  <si>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</si>
  <si>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</si>
  <si>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</si>
  <si>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</si>
  <si>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</si>
  <si>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</si>
  <si>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</si>
  <si>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</si>
  <si>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</si>
  <si>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</si>
  <si>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</si>
  <si>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</si>
  <si>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</si>
  <si>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</si>
  <si>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</si>
  <si>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</si>
  <si>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</si>
  <si>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</si>
  <si>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</si>
  <si>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</si>
  <si>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</si>
  <si>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</si>
  <si>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</si>
  <si>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</si>
  <si>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</si>
  <si>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</si>
  <si>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</si>
  <si>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</si>
  <si>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</si>
  <si>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</si>
  <si>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</si>
  <si>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</si>
  <si>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</si>
  <si>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</si>
  <si>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</si>
  <si>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</si>
  <si>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</si>
  <si>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</si>
  <si>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</si>
  <si>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</si>
  <si>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</si>
  <si>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</si>
  <si>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</si>
  <si>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</si>
  <si>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</si>
  <si>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</si>
  <si>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</si>
  <si>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</si>
  <si>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</si>
  <si>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</si>
  <si>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</si>
  <si>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</si>
  <si>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</si>
  <si>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</si>
  <si>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</si>
  <si>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</si>
  <si>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</si>
  <si>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</si>
  <si>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</si>
  <si>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</si>
  <si>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</si>
  <si>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</si>
  <si>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</si>
  <si>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</si>
  <si>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</si>
  <si>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</si>
  <si>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</si>
  <si>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</si>
  <si>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</si>
  <si>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</si>
  <si>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</si>
  <si>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</si>
  <si>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</si>
  <si>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</si>
  <si>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</si>
  <si>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</si>
  <si>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</si>
  <si>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</si>
  <si>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</si>
  <si>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</si>
  <si>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</si>
  <si>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</si>
  <si>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</si>
  <si>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</si>
  <si>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</si>
  <si>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</si>
  <si>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</si>
  <si>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</si>
  <si>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</si>
  <si>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</si>
  <si>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</si>
  <si>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</si>
  <si>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</si>
  <si>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</si>
  <si>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</si>
  <si>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</si>
  <si>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</si>
  <si>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</si>
  <si>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</si>
  <si>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</si>
  <si>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</si>
  <si>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</si>
  <si>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</si>
  <si>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</si>
  <si>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</si>
  <si>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</si>
  <si>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</si>
  <si>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</si>
  <si>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</si>
  <si>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</si>
  <si>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</si>
  <si>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</si>
  <si>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</si>
  <si>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</si>
  <si>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</si>
  <si>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</si>
  <si>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</si>
  <si>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</si>
  <si>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</si>
  <si>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</si>
  <si>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</si>
  <si>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</si>
  <si>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</si>
  <si>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</si>
  <si>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</si>
  <si>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</si>
  <si>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</si>
  <si>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</si>
  <si>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</si>
  <si>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</si>
  <si>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</si>
  <si>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</si>
  <si>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</si>
  <si>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</si>
  <si>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</si>
  <si>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</si>
  <si>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</si>
  <si>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</si>
  <si>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</si>
  <si>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</si>
  <si>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</si>
  <si>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</si>
  <si>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</si>
  <si>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</si>
  <si>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</si>
  <si>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</si>
  <si>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</si>
  <si>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</si>
  <si>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</si>
  <si>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</si>
  <si>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</si>
  <si>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</si>
  <si>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</si>
  <si>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</si>
  <si>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</si>
  <si>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</si>
  <si>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</si>
  <si>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</si>
  <si>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</si>
  <si>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</si>
  <si>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</si>
  <si>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</si>
  <si>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</si>
  <si>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</si>
  <si>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</si>
  <si>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</si>
  <si>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</si>
  <si>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</si>
  <si>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</si>
  <si>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</si>
  <si>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</si>
  <si>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</si>
  <si>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</si>
  <si>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</si>
  <si>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</si>
  <si>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</si>
  <si>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</si>
  <si>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</si>
  <si>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</si>
  <si>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</si>
  <si>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</si>
  <si>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</si>
  <si>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</si>
  <si>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</si>
  <si>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</si>
  <si>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</si>
  <si>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</si>
  <si>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</si>
  <si>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</si>
  <si>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</si>
  <si>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</si>
  <si>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</si>
  <si>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</si>
  <si>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</si>
  <si>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</si>
  <si>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</si>
  <si>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</si>
  <si>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</si>
  <si>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</si>
  <si>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</si>
  <si>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</si>
  <si>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</si>
  <si>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</si>
  <si>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</si>
  <si>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</si>
  <si>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</si>
  <si>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</si>
  <si>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</si>
  <si>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</si>
  <si>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</si>
  <si>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</si>
  <si>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</si>
  <si>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</si>
  <si>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</si>
  <si>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</si>
  <si>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</si>
  <si>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</si>
  <si>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</si>
  <si>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</si>
  <si>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</si>
  <si>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</si>
  <si>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</si>
  <si>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</si>
  <si>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</si>
  <si>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</si>
  <si>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</si>
  <si>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</si>
  <si>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</si>
  <si>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</si>
  <si>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</si>
  <si>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</si>
  <si>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</si>
  <si>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</si>
  <si>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</si>
  <si>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</si>
  <si>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</si>
  <si>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</si>
  <si>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</si>
  <si>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</si>
  <si>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</si>
  <si>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</si>
  <si>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</si>
  <si>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</si>
  <si>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</si>
  <si>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</si>
  <si>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</si>
  <si>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</si>
  <si>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</si>
  <si>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</si>
  <si>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</si>
  <si>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</si>
  <si>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</si>
  <si>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</si>
  <si>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</si>
  <si>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</si>
  <si>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</si>
  <si>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</si>
  <si>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</si>
  <si>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</si>
  <si>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</si>
  <si>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</si>
  <si>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</si>
  <si>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</si>
  <si>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</si>
  <si>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</si>
  <si>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</si>
  <si>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</si>
  <si>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</si>
  <si>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</si>
  <si>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</si>
  <si>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</si>
  <si>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</si>
  <si>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</si>
  <si>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</si>
  <si>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</si>
  <si>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</si>
  <si>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</si>
  <si>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</si>
  <si>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</si>
  <si>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</si>
  <si>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</si>
  <si>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</si>
  <si>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</si>
  <si>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</si>
  <si>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</si>
  <si>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</si>
  <si>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</si>
  <si>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</si>
  <si>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</si>
  <si>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</si>
  <si>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</si>
  <si>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</si>
  <si>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</si>
  <si>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</si>
  <si>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</si>
  <si>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</si>
  <si>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</si>
  <si>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</si>
  <si>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</si>
  <si>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</si>
  <si>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</si>
  <si>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</si>
  <si>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</si>
  <si>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</si>
  <si>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</si>
  <si>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</si>
  <si>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</si>
  <si>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</si>
  <si>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</si>
  <si>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</si>
  <si>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</si>
  <si>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</si>
  <si>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</si>
  <si>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</si>
  <si>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</si>
  <si>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</si>
  <si>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</si>
  <si>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</si>
  <si>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</si>
  <si>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</si>
  <si>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</si>
  <si>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</si>
  <si>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</si>
  <si>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</si>
  <si>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</si>
  <si>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</si>
  <si>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</si>
  <si>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</si>
  <si>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</si>
  <si>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</si>
  <si>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</si>
  <si>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</si>
  <si>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</si>
  <si>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</si>
  <si>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</si>
  <si>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</si>
  <si>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</si>
  <si>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</si>
  <si>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</si>
  <si>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</si>
  <si>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</si>
  <si>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</si>
  <si>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</si>
  <si>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</si>
  <si>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</si>
  <si>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</si>
  <si>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</si>
  <si>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</si>
  <si>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</si>
  <si>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</si>
  <si>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</si>
  <si>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</si>
  <si>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</si>
  <si>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</si>
  <si>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</si>
  <si>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</si>
  <si>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</si>
  <si>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</si>
  <si>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</si>
  <si>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</si>
  <si>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</si>
  <si>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</si>
  <si>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</si>
  <si>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</si>
  <si>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</si>
  <si>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</si>
  <si>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</si>
  <si>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</si>
  <si>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</si>
  <si>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</si>
  <si>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</si>
  <si>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</si>
  <si>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</si>
  <si>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</si>
  <si>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</si>
  <si>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</si>
  <si>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</si>
  <si>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</si>
  <si>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</si>
  <si>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</si>
  <si>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</si>
  <si>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</si>
  <si>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</si>
  <si>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</si>
  <si>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</si>
  <si>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</si>
  <si>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</si>
  <si>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</si>
  <si>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</si>
  <si>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</si>
  <si>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</si>
  <si>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</si>
  <si>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</si>
  <si>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</si>
  <si>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</si>
  <si>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</si>
  <si>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</si>
  <si>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</si>
  <si>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</si>
  <si>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</si>
  <si>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</si>
  <si>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</si>
  <si>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</si>
  <si>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</si>
  <si>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</si>
  <si>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</si>
  <si>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</si>
  <si>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</si>
  <si>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</si>
  <si>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</si>
  <si>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</si>
  <si>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</si>
  <si>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</si>
  <si>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</si>
  <si>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</si>
  <si>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</si>
  <si>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</si>
  <si>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</si>
  <si>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</si>
  <si>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</si>
  <si>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</si>
  <si>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</si>
  <si>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</si>
  <si>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</si>
  <si>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</si>
  <si>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</si>
  <si>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</si>
  <si>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</si>
  <si>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</si>
  <si>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</si>
  <si>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</si>
  <si>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</si>
  <si>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</si>
  <si>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</si>
  <si>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</si>
  <si>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</si>
  <si>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</si>
  <si>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</si>
  <si>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</si>
  <si>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</si>
  <si>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</si>
  <si>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</si>
  <si>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</si>
  <si>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</si>
  <si>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</si>
  <si>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</si>
  <si>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</si>
  <si>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</si>
  <si>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</si>
  <si>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</si>
  <si>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</si>
  <si>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</si>
  <si>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</si>
  <si>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</si>
  <si>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</si>
  <si>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</si>
  <si>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</si>
  <si>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</si>
  <si>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</si>
  <si>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</si>
  <si>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</si>
  <si>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</si>
  <si>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</si>
  <si>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</si>
  <si>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</si>
  <si>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</si>
  <si>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</si>
  <si>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</si>
  <si>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</si>
  <si>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</si>
  <si>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</si>
  <si>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</si>
  <si>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</si>
  <si>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</si>
  <si>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</si>
  <si>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</si>
  <si>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</si>
  <si>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</si>
  <si>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</si>
  <si>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</si>
  <si>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</si>
  <si>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</si>
  <si>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</si>
  <si>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</si>
  <si>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</si>
  <si>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</si>
  <si>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</si>
  <si>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</si>
  <si>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</si>
  <si>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</si>
  <si>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</si>
  <si>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</si>
  <si>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</si>
  <si>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</si>
  <si>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</si>
  <si>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</si>
  <si>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</si>
  <si>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</si>
  <si>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</si>
  <si>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</si>
  <si>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</si>
  <si>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</si>
  <si>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</si>
  <si>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</si>
  <si>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</si>
  <si>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</si>
  <si>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</si>
  <si>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</si>
  <si>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</si>
  <si>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</si>
  <si>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</si>
  <si>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</si>
  <si>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</si>
  <si>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</si>
  <si>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</si>
  <si>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</si>
  <si>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</si>
  <si>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</si>
  <si>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</si>
  <si>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</si>
  <si>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</si>
  <si>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</si>
  <si>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</si>
  <si>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</si>
  <si>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</si>
  <si>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</si>
  <si>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</si>
  <si>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</si>
  <si>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</si>
  <si>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</si>
  <si>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</si>
  <si>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</si>
  <si>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</si>
  <si>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</si>
  <si>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</si>
  <si>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</si>
  <si>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</si>
  <si>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</si>
  <si>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</si>
  <si>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</si>
  <si>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</si>
  <si>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</si>
  <si>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</si>
  <si>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</si>
  <si>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</si>
  <si>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</si>
  <si>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</si>
  <si>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</si>
  <si>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</si>
  <si>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</si>
  <si>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</si>
  <si>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</si>
  <si>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</si>
  <si>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</si>
  <si>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</si>
  <si>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</si>
  <si>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</si>
  <si>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</si>
  <si>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</si>
  <si>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</si>
  <si>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</si>
  <si>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</si>
  <si>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</si>
  <si>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</si>
  <si>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</si>
  <si>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</si>
  <si>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</si>
  <si>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</si>
  <si>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</si>
  <si>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</si>
  <si>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</si>
  <si>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</si>
  <si>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</si>
  <si>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</si>
  <si>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</si>
  <si>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</si>
  <si>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</si>
  <si>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</si>
  <si>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</si>
  <si>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</si>
  <si>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</si>
  <si>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</si>
  <si>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</si>
  <si>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</si>
  <si>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</si>
  <si>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</si>
  <si>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</si>
  <si>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</si>
  <si>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</si>
  <si>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</si>
  <si>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</si>
  <si>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</si>
  <si>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</si>
  <si>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</si>
  <si>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</si>
  <si>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</si>
  <si>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</si>
  <si>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</si>
  <si>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</si>
  <si>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</si>
  <si>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</si>
  <si>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</si>
  <si>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</si>
  <si>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</si>
  <si>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</si>
  <si>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</si>
  <si>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</si>
  <si>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</si>
  <si>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</si>
  <si>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</si>
  <si>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</si>
  <si>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</si>
  <si>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</si>
  <si>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</si>
  <si>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</si>
  <si>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</si>
  <si>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</si>
  <si>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</si>
  <si>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</si>
  <si>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</si>
  <si>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</si>
  <si>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</si>
  <si>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</si>
  <si>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</si>
  <si>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</si>
  <si>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</si>
  <si>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</si>
  <si>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</si>
  <si>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</si>
  <si>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</si>
  <si>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</si>
  <si>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</si>
  <si>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</si>
  <si>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</si>
  <si>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</si>
  <si>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</si>
  <si>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</si>
  <si>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</si>
  <si>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</si>
  <si>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</si>
  <si>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</si>
  <si>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</si>
  <si>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</si>
  <si>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</si>
  <si>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</si>
  <si>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</si>
  <si>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</si>
  <si>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</si>
  <si>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</si>
  <si>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</si>
  <si>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</si>
  <si>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</si>
  <si>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</si>
  <si>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</si>
  <si>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</si>
  <si>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</si>
  <si>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</si>
  <si>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</si>
  <si>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</si>
  <si>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</si>
  <si>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</si>
  <si>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</si>
  <si>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</si>
  <si>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</si>
  <si>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</si>
  <si>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</si>
  <si>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</si>
  <si>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</si>
  <si>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</si>
  <si>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</si>
  <si>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</si>
  <si>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</si>
  <si>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</si>
  <si>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</si>
  <si>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</si>
  <si>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</si>
  <si>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</si>
  <si>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</si>
  <si>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</si>
  <si>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</si>
  <si>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</si>
  <si>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</si>
  <si>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</si>
  <si>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</si>
  <si>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</si>
  <si>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</si>
  <si>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</si>
  <si>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</si>
  <si>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</si>
  <si>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</si>
  <si>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</si>
  <si>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</si>
  <si>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</si>
  <si>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</si>
  <si>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</si>
  <si>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</si>
  <si>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</si>
  <si>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</si>
  <si>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</si>
  <si>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</si>
  <si>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</si>
  <si>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</si>
  <si>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</si>
  <si>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</si>
  <si>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</si>
  <si>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</si>
  <si>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</si>
  <si>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</si>
  <si>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</si>
  <si>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</si>
  <si>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</si>
  <si>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</si>
  <si>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</si>
  <si>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</si>
  <si>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</si>
  <si>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</si>
  <si>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</si>
  <si>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</si>
  <si>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</si>
  <si>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</si>
  <si>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</si>
  <si>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</si>
  <si>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</si>
  <si>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</si>
  <si>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</si>
  <si>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</si>
  <si>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</si>
  <si>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</si>
  <si>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</si>
  <si>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</si>
  <si>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</si>
  <si>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</si>
  <si>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</si>
  <si>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</si>
  <si>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</si>
  <si>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</si>
  <si>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</si>
  <si>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</si>
  <si>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</si>
  <si>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</si>
  <si>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</si>
  <si>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</si>
  <si>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</si>
  <si>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</si>
  <si>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</si>
  <si>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</si>
  <si>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</si>
  <si>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</si>
  <si>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</si>
  <si>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</si>
  <si>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</si>
  <si>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</si>
  <si>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</si>
  <si>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</si>
  <si>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</si>
  <si>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</si>
  <si>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</si>
  <si>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</si>
  <si>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</si>
  <si>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</si>
  <si>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</si>
  <si>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</si>
  <si>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</si>
  <si>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</si>
  <si>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</si>
  <si>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</si>
  <si>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</si>
  <si>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</si>
  <si>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</si>
  <si>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</si>
  <si>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</si>
  <si>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</si>
  <si>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</si>
  <si>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</si>
  <si>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</si>
  <si>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</si>
  <si>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</si>
  <si>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</si>
  <si>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</si>
  <si>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</si>
  <si>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</si>
  <si>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</si>
  <si>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</si>
  <si>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</si>
  <si>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</si>
  <si>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</si>
  <si>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</si>
  <si>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</si>
  <si>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</si>
  <si>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</si>
  <si>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</si>
  <si>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</si>
  <si>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</si>
  <si>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</si>
  <si>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</si>
  <si>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</si>
  <si>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</si>
  <si>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</si>
  <si>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</si>
  <si>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</si>
  <si>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</si>
  <si>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</si>
  <si>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</si>
  <si>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</si>
  <si>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</si>
  <si>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</si>
  <si>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</si>
  <si>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</si>
  <si>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</si>
  <si>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</si>
  <si>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</si>
  <si>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</si>
  <si>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</si>
  <si>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</si>
  <si>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</si>
  <si>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</si>
  <si>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</si>
  <si>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</si>
  <si>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</si>
  <si>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</si>
  <si>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</si>
  <si>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</si>
  <si>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</si>
  <si>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</si>
  <si>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</si>
  <si>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</si>
  <si>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</si>
  <si>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</si>
  <si>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</si>
  <si>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</si>
  <si>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</si>
  <si>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</si>
  <si>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</si>
  <si>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</si>
  <si>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</si>
  <si>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</si>
  <si>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</si>
  <si>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</si>
  <si>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</si>
  <si>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</si>
  <si>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</si>
  <si>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</si>
  <si>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</si>
  <si>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</si>
  <si>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</si>
  <si>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</si>
  <si>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</si>
  <si>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</si>
  <si>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</si>
  <si>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</si>
  <si>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</si>
  <si>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</si>
  <si>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</si>
  <si>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</si>
  <si>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</si>
  <si>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</si>
  <si>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</si>
  <si>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</si>
  <si>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</si>
  <si>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</si>
  <si>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</si>
  <si>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</si>
  <si>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</si>
  <si>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</si>
  <si>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</si>
  <si>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</si>
  <si>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</si>
  <si>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</si>
  <si>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</si>
  <si>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</si>
  <si>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</si>
  <si>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</si>
  <si>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</si>
  <si>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</si>
  <si>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</si>
  <si>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</si>
  <si>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</si>
  <si>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</si>
  <si>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</si>
  <si>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</si>
  <si>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</si>
  <si>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</si>
  <si>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</si>
  <si>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</si>
  <si>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</si>
  <si>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</si>
  <si>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</si>
  <si>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</si>
  <si>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</si>
  <si>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</si>
  <si>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</si>
  <si>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</si>
  <si>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</si>
  <si>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</si>
  <si>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</si>
  <si>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</si>
  <si>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</si>
  <si>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</si>
  <si>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</si>
  <si>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</si>
  <si>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</si>
  <si>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</si>
  <si>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</si>
  <si>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</si>
  <si>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</si>
  <si>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</si>
  <si>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</si>
  <si>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</si>
  <si>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</si>
  <si>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</si>
  <si>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</si>
  <si>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</si>
  <si>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</si>
  <si>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</si>
  <si>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</si>
  <si>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</si>
  <si>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</si>
  <si>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</si>
  <si>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at site checking</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</si>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</sst>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318.52602499999921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3.9832870366808493E-2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45981.474450925925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45981.474450925925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45981.474450925925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45981.474450925925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45981.474450925925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45981.474450925925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45981.474450925925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45981.474450925925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45981.474450925925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45981.474450925925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45981.474450925925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45981.474450925925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45981.474450925925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45981.474450925925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45981.474450925925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45981.474450925925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45981.474450925925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45981.474450925925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45981.474450925925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45981.474450925925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45981.474450925925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45981.474450925925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45981.474450925925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45981.474450925925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45981.474450925925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45981.474450925925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45981.474450925925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45981.474450925925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45981.474450925925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45981.474450925925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45981.474450925925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45981.474450925925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45981.474450925925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45981.474450925925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45981.474450925925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45981.474450925925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45981.474450925925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45981.474450925925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45981.474450925925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45981.474450925925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45981.474450925925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45981.474450925925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45981.474450925925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45981.474450925925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45981.474450925925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45981.474450925925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45981.474450925925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45981.474450925925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45981.474450925925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45981.474450925925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45981.474450925925</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45981.474450925925</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45981.474450925925</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45981.474450925925</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45981.474450925925</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B8433AAA-B988-478D-A5D8-5E9DB0E2BA44}"/>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workbookViewId="0">
      <pane ySplit="1" topLeftCell="C2"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156.47461296296387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45981.474450925925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45981.474450925925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45981.474450925925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18518</v>
      </c>
      <c r="E7" s="102"/>
      <c r="F7" s="103"/>
      <c r="G7" s="104">
        <f ca="1">IFERROR(NOW()-F7,"-")</f>
        <v>45981.474450925925</v>
      </c>
      <c r="H7" s="103"/>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45981.474450925925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45981.474450925925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45981.474450925925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45981.474450925925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45981.474450925925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45981.474450925925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45981.474450925925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45981.474450925925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45981.474450925925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45981.474450925925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45981.474450925925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45981.474450925925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45981.474450925925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45981.474450925925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45981.474450925925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45981.474450925925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45981.474450925925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45981.474450925925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45981.474450925925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45981.474450925925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45981.474450925925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45981.474450925925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45981.474450925925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45981.474450925925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45981.474450925925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45981.474450925925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45981.474450925925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45981.474450925925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45981.474450925925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45981.474450925925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45981.474450925925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45981.474450925925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45981.474450925925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45981.474450925925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45981.474450925925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45981.474450925925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45981.474450925925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45981.474450925925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45981.474450925925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45981.474450925925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45981.474450925925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45981.474450925925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45981.474450925925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45981.474450925925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45981.474450925925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45981.474450925925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45981.474450925925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45981.474450925925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45981.474450925925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45981.474450925925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45981.474450925925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45981.474450925925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45981.474450925925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45981.474450925925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45981.474450925925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45981.474450925925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45981.474450925925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45981.474450925925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45981.474450925925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45981.474450925925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45981.474450925925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45981.474450925925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45981.474450925925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45981.474450925925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45981.474450925925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45981.474450925925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45981.474450925925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45981.474450925925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45981.474450925925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45981.474450925925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45981.474450925925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45981.474450925925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45981.474450925925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45981.474450925925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45981.474450925925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45981.474450925925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45981.474450925925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45981.474450925925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45981.474450925925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45981.474450925925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45981.474450925925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45981.474450925925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45981.474450925925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45981.474450925925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45981.474450925925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45981.474450925925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45981.474450925925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45981.474450925925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45981.474450925925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45981.474450925925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45981.474450925925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45981.474450925925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45981.474450925925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45981.474450925925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45981.474450925925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45981.474450925925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45981.474450925925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45981.474450925925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45981.474450925925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45981.474450925925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45981.474450925925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45981.474450925925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45981.474450925925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45981.474450925925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45981.474450925925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45981.474450925925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45981.474450925925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45981.474450925925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45981.474450925925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45981.474450925925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45981.474450925925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45981.474450925925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45981.474450925925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45981.474450925925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45981.474450925925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45981.474450925925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45981.474450925925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45981.474450925925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45981.474450925925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45981.474450925925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45981.474450925925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45981.474450925925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45981.474450925925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45981.474450925925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45981.474450925925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45981.474450925925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45981.474450925925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45981.474450925925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45981.474450925925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45981.474450925925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45981.474450925925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45981.474450925925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45981.474450925925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45981.474450925925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45981.474450925925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45981.474450925925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45981.474450925925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45981.474450925925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45981.474450925925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45981.474450925925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45981.474450925925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45981.474450925925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45981.474450925925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45981.474450925925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45981.474450925925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45981.474450925925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45981.474450925925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45981.474450925925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45981.474450925925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45981.474450925925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45981.474450925925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45981.474450925925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45981.474450925925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45981.474450925925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45981.474450925925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45981.474450925925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45981.474450925925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45981.474450925925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45981.474450925925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45981.474450925925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45981.474450925925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45981.474450925925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45981.474450925925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45981.474450925925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D10" sqref="D1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45981.474450925925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45981.474450925925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45981.474450925925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45981.474450925925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45981.474450925925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45981.474450925925</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45981.474450925925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45981.474450925925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45981.474450925925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45981.474450925925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45981.474450925925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45981.474450925925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45981.474450925925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45981.474450925925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45981.474450925925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45981.474450925925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45981.474450925925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45981.474450925925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45981.474450925925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45981.474450925925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45981.474450925925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45981.474450925925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45981.474450925925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45981.474450925925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45981.474450925925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45981.474450925925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45981.474450925925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45981.474450925925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45981.474450925925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45981.474450925925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45981.474450925925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45981.474450925925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45981.474450925925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45981.474450925925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45981.474450925925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45981.474450925925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45981.474450925925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45981.474450925925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45981.474450925925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45981.474450925925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45981.474450925925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45981.474450925925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45981.474450925925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45981.474450925925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45981.474450925925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45981.474450925925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45981.474450925925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45981.474450925925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45981.474450925925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45981.474450925925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45981.474450925925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45981.474450925925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45981.474450925925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45981.474450925925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45981.474450925925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45981.474450925925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45981.474450925925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45981.474450925925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45981.474450925925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45981.474450925925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45981.474450925925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45981.474450925925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45981.474450925925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45981.474450925925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45981.474450925925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45981.474450925925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45981.474450925925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45981.474450925925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45981.474450925925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45981.474450925925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45981.474450925925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45981.474450925925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45981.474450925925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45981.474450925925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45981.474450925925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45981.474450925925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45981.474450925925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45981.474450925925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45981.474450925925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45981.474450925925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45981.474450925925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45981.474450925925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45981.474450925925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45981.474450925925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45981.474450925925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45981.474450925925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45981.474450925925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45981.474450925925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45981.474450925925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45981.474450925925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45981.474450925925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45981.474450925925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45981.474450925925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45981.474450925925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45981.474450925925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45981.474450925925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45981.474450925925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45981.474450925925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45981.474450925925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45981.474450925925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45981.474450925925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45981.474450925925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45981.474450925925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45981.474450925925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45981.474450925925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45981.474450925925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45981.474450925925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45981.474450925925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45981.474450925925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45981.474450925925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45981.474450925925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45981.474450925925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45981.474450925925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45981.474450925925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45981.474450925925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45981.474450925925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45981.474450925925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45981.474450925925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45981.474450925925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45981.474450925925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45981.474450925925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45981.474450925925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45981.474450925925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45981.474450925925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45981.474450925925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45981.474450925925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45981.474450925925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45981.474450925925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45981.474450925925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45981.474450925925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45981.474450925925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45981.474450925925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45981.474450925925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45981.474450925925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45981.474450925925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45981.474450925925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45981.474450925925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45981.474450925925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45981.474450925925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45981.474450925925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45981.474450925925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45981.474450925925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45981.474450925925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45981.474450925925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45981.474450925925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45981.474450925925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45981.474450925925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45981.474450925925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45981.474450925925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45981.474450925925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45981.474450925925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45981.474450925925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45981.474450925925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45981.474450925925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45981.474450925925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45981.474450925925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45981.474450925925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45981.474450925925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45981.474450925925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45981.474450925925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45981.474450925925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45981.474450925925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45981.474450925925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45981.474450925925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45981.474450925925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45981.474450925925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45981.474450925925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45981.474450925925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45981.474450925925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45981.474450925925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45981.474450925925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45981.474450925925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45981.474450925925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45981.474450925925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45981.474450925925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45981.474450925925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45981.474450925925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45981.474450925925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45981.474450925925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45981.474450925925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45981.474450925925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45981.474450925925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45981.474450925925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45981.474450925925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45981.474450925925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45981.474450925925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45981.474450925925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45981.474450925925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45981.474450925925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45981.474450925925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45981.474450925925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45981.474450925925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45981.474450925925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45981.474450925925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45981.474450925925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45981.474450925925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45981.474450925925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45981.474450925925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45981.474450925925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45981.474450925925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45981.474450925925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45981.474450925925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45981.474450925925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45981.474450925925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45981.474450925925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45981.474450925925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45981.474450925925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45981.474450925925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45981.474450925925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45981.474450925925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45981.474450925925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45981.474450925925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45981.474450925925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45981.474450925925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45981.474450925925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45981.474450925925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45981.474450925925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45981.474450925925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45981.474450925925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45981.474450925925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45981.474450925925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45981.474450925925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45981.474450925925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45981.474450925925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45981.474450925925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45981.474450925925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45981.474450925925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45981.474450925925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45981.474450925925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45981.474450925925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45981.474450925925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45981.474450925925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45981.474450925925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45981.474450925925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45981.474450925925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45981.474450925925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45981.474450925925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45981.474450925925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45981.474450925925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45981.474450925925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45981.474450925925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45981.474450925925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45981.474450925925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45981.474450925925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45981.474450925925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45981.474450925925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45981.474450925925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45981.474450925925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45981.474450925925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45981.474450925925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45981.474450925925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45981.474450925925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45981.474450925925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45981.474450925925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45981.474450925925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45981.474450925925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45981.474450925925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45981.474450925925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45981.474450925925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45981.474450925925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45981.474450925925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45981.474450925925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45981.474450925925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45981.474450925925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45981.474450925925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45981.474450925925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45981.474450925925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45981.474450925925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45981.474450925925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45981.474450925925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45981.474450925925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45981.474450925925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45981.474450925925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45981.474450925925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45981.474450925925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45981.474450925925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45981.474450925925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45981.474450925925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45981.474450925925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45981.474450925925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45981.474450925925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45981.474450925925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45981.474450925925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45981.474450925925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45981.474450925925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45981.474450925925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45981.474450925925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45981.474450925925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45981.474450925925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45981.474450925925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45981.474450925925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45981.474450925925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45981.474450925925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45981.474450925925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45981.474450925925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45981.474450925925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45981.474450925925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45981.474450925925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45981.474450925925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45981.474450925925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45981.474450925925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45981.474450925925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45981.474450925925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45981.474450925925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45981.474450925925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45981.474450925925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45981.474450925925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45981.474450925925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45981.474450925925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45981.474450925925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45981.474450925925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45981.474450925925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45981.474450925925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45981.474450925925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45981.474450925925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45981.474450925925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45981.474450925925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45981.474450925925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45981.474450925925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45981.474450925925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45981.474450925925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45981.474450925925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45981.474450925925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45981.474450925925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45981.474450925925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45981.474450925925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45981.474450925925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45981.474450925925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45981.474450925925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45981.474450925925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45981.474450925925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45981.474450925925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45981.474450925925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45981.474450925925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45981.474450925925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45981.474450925925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45981.474450925925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45981.474450925925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45981.474450925925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45981.474450925925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45981.474450925925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45981.474450925925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45981.474450925925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45981.474450925925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45981.474450925925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45981.474450925925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45981.474450925925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45981.474450925925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45981.474450925925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45981.474450925925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45981.474450925925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45981.474450925925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45981.474450925925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45981.474450925925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45981.474450925925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45981.474450925925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45981.474450925925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45981.474450925925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45981.474450925925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45981.474450925925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45981.474450925925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45981.474450925925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45981.474450925925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45981.474450925925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45981.474450925925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45981.474450925925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45981.474450925925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45981.474450925925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45981.474450925925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45981.474450925925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45981.474450925925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45981.474450925925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45981.474450925925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45981.474450925925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45981.474450925925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45981.474450925925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45981.474450925925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45981.474450925925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45981.474450925925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45981.474450925925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45981.474450925925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45981.474450925925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45981.474450925925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45981.474450925925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45981.474450925925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45981.474450925925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45981.474450925925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45981.474450925925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45981.474450925925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45981.474450925925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45981.474450925925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45981.474450925925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45981.474450925925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45981.474450925925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45981.474450925925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45981.474450925925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45981.474450925925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45981.474450925925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45981.474450925925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45981.474450925925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45981.474450925925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45981.474450925925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45981.474450925925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45981.474450925925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45981.474450925925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45981.474450925925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45981.474450925925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45981.474450925925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45981.474450925925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45981.474450925925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45981.474450925925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45981.474450925925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45981.474450925925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45981.474450925925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45981.474450925925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45981.474450925925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45981.474450925925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45981.474450925925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45981.474450925925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45981.474450925925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45981.474450925925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45981.474450925925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45981.474450925925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45981.474450925925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45981.474450925925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45981.474450925925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45981.474450925925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45981.474450925925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45981.474450925925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45981.474450925925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45981.474450925925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45981.474450925925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45981.474450925925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45981.474450925925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45981.474450925925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45981.474450925925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45981.474450925925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45981.474450925925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45981.474450925925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45981.474450925925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45981.474450925925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45981.474450925925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45981.474450925925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45981.474450925925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45981.474450925925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45981.474450925925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45981.474450925925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45981.474450925925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45981.474450925925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45981.474450925925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45981.474450925925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45981.474450925925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45981.474450925925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45981.474450925925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45981.474450925925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45981.474450925925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45981.474450925925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45981.474450925925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45981.474450925925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45981.474450925925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45981.474450925925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45981.474450925925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45981.474450925925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45981.474450925925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45981.474450925925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45981.474450925925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45981.474450925925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45981.474450925925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45981.474450925925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45981.474450925925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45981.474450925925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45981.474450925925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45981.474450925925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45981.474450925925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45981.474450925925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45981.474450925925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45981.474450925925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45981.474450925925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45981.474450925925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45981.474450925925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45981.474450925925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45981.474450925925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45981.474450925925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45981.474450925925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45981.474450925925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45981.474450925925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45981.474450925925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45981.474450925925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45981.474450925925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45981.474450925925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45981.474450925925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45981.474450925925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45981.474450925925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45981.474450925925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45981.474450925925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45981.474450925925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45981.474450925925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45981.474450925925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45981.474450925925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45981.474450925925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45981.474450925925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45981.474450925925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45981.474450925925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45981.474450925925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45981.474450925925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45981.474450925925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45981.474450925925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45981.474450925925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45981.474450925925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45981.474450925925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45981.474450925925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45981.474450925925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45981.474450925925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45981.474450925925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45981.474450925925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45981.474450925925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45981.474450925925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45981.474450925925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45981.474450925925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45981.474450925925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45981.474450925925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45981.474450925925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45981.474450925925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45981.474450925925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45981.474450925925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45981.474450925925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45981.474450925925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45981.474450925925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45981.474450925925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45981.474450925925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45981.474450925925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45981.474450925925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45981.474450925925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45981.474450925925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45981.474450925925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45981.474450925925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45981.474450925925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45981.474450925925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45981.474450925925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45981.474450925925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45981.474450925925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45981.474450925925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45981.474450925925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45981.474450925925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45981.474450925925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45981.474450925925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45981.474450925925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45981.474450925925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45981.474450925925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45981.474450925925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45981.474450925925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45981.474450925925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45981.474450925925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45981.474450925925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45981.474450925925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45981.474450925925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45981.474450925925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45981.474450925925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45981.474450925925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45981.474450925925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45981.474450925925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45981.474450925925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45981.474450925925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45981.474450925925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45981.474450925925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45981.474450925925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45981.474450925925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45981.474450925925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45981.474450925925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45981.474450925925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45981.474450925925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45981.474450925925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45981.474450925925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45981.474450925925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45981.474450925925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45981.474450925925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45981.474450925925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45981.474450925925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45981.474450925925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45981.474450925925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45981.474450925925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45981.474450925925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45981.474450925925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45981.474450925925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45981.474450925925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45981.474450925925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45981.474450925925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45981.474450925925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45981.474450925925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45981.474450925925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45981.474450925925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45981.474450925925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45981.474450925925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45981.474450925925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45981.474450925925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45981.474450925925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45981.474450925925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45981.474450925925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45981.474450925925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45981.474450925925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45981.474450925925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45981.474450925925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45981.474450925925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45981.474450925925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45981.474450925925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45981.474450925925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45981.474450925925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45981.474450925925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45981.474450925925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45981.474450925925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45981.474450925925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45981.474450925925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45981.474450925925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45981.474450925925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45981.474450925925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45981.474450925925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45981.474450925925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45981.474450925925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45981.474450925925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45981.474450925925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45981.474450925925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45981.474450925925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45981.474450925925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45981.474450925925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45981.474450925925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45981.474450925925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45981.474450925925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45981.474450925925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45981.474450925925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45981.474450925925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45981.474450925925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45981.474450925925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45981.474450925925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45981.474450925925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45981.474450925925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45981.474450925925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45981.474450925925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45981.474450925925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45981.474450925925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45981.474450925925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45981.474450925925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45981.474450925925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45981.474450925925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45981.474450925925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45981.474450925925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45981.474450925925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45981.474450925925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45981.474450925925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45981.474450925925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45981.474450925925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45981.474450925925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45981.474450925925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45981.474450925925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45981.474450925925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45981.474450925925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45981.474450925925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45981.474450925925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45981.474450925925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45981.474450925925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45981.474450925925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45981.474450925925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45981.474450925925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45981.474450925925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45981.474450925925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45981.474450925925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45981.474450925925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45981.474450925925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45981.474450925925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45981.474450925925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45981.474450925925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45981.474450925925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45981.474450925925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45981.474450925925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45981.474450925925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45981.474450925925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45981.474450925925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45981.474450925925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45981.474450925925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45981.474450925925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45981.474450925925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45981.474450925925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45981.474450925925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45981.474450925925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45981.474450925925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45981.474450925925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45981.474450925925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45981.474450925925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45981.474450925925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45981.474450925925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45981.474450925925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45981.474450925925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45981.474450925925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45981.474450925925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45981.474450925925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45981.474450925925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45981.474450925925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45981.474450925925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45981.474450925925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45981.474450925925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45981.474450925925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45981.474450925925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45981.474450925925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45981.474450925925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45981.474450925925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45981.474450925925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45981.474450925925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45981.474450925925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45981.474450925925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45981.474450925925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45981.474450925925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45981.474450925925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45981.474450925925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45981.474450925925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45981.474450925925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45981.474450925925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45981.474450925925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45981.474450925925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45981.474450925925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45981.474450925925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45981.474450925925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45981.474450925925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45981.474450925925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45981.474450925925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45981.474450925925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45981.474450925925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45981.474450925925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45981.474450925925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45981.474450925925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45981.474450925925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45981.474450925925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45981.474450925925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45981.474450925925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45981.474450925925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45981.474450925925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45981.474450925925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45981.474450925925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45981.474450925925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45981.474450925925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45981.474450925925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45981.474450925925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45981.474450925925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45981.474450925925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45981.474450925925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45981.474450925925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45981.474450925925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45981.474450925925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45981.474450925925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45981.474450925925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45981.474450925925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45981.474450925925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45981.474450925925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45981.474450925925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45981.474450925925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45981.474450925925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45981.474450925925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45981.474450925925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45981.474450925925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45981.474450925925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45981.474450925925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45981.474450925925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45981.474450925925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45981.474450925925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45981.474450925925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45981.474450925925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45981.474450925925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45981.474450925925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45981.474450925925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45981.474450925925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45981.474450925925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45981.474450925925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45981.474450925925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45981.474450925925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45981.474450925925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45981.474450925925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45981.474450925925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45981.474450925925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45981.474450925925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45981.474450925925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45981.474450925925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45981.474450925925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45981.474450925925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45981.474450925925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45981.474450925925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45981.474450925925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45981.474450925925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45981.474450925925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45981.474450925925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45981.474450925925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45981.474450925925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45981.474450925925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45981.474450925925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45981.474450925925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45981.474450925925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45981.474450925925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45981.474450925925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45981.474450925925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45981.474450925925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45981.474450925925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45981.474450925925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45981.474450925925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45981.474450925925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45981.474450925925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45981.474450925925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45981.474450925925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45981.474450925925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45981.474450925925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45981.474450925925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45981.474450925925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45981.474450925925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45981.474450925925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45981.474450925925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45981.474450925925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45981.474450925925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45981.474450925925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45981.474450925925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45981.474450925925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45981.474450925925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45981.474450925925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45981.474450925925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45981.474450925925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45981.474450925925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45981.474450925925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45981.474450925925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45981.474450925925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45981.474450925925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45981.474450925925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45981.474450925925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45981.474450925925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45981.474450925925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45981.474450925925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45981.474450925925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45981.474450925925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45981.474450925925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45981.474450925925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45981.474450925925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45981.474450925925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45981.474450925925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45981.474450925925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45981.474450925925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45981.474450925925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45981.474450925925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45981.474450925925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45981.474450925925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45981.474450925925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45981.474450925925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45981.474450925925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45981.474450925925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45981.474450925925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45981.474450925925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45981.474450925925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45981.474450925925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45981.474450925925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45981.474450925925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45981.474450925925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45981.474450925925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45981.474450925925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45981.474450925925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45981.474450925925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45981.474450925925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45981.474450925925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45981.474450925925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45981.474450925925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45981.474450925925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45981.474450925925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45981.474450925925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45981.474450925925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45981.474450925925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45981.474450925925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45981.474450925925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45981.474450925925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45981.474450925925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45981.474450925925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45981.474450925925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45981.474450925925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45981.474450925925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45981.474450925925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45981.474450925925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45981.474450925925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45981.474450925925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45981.474450925925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45981.474450925925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45981.474450925925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45981.474450925925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45981.474450925925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45981.474450925925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45981.474450925925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45981.474450925925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45981.474450925925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45981.474450925925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45981.474450925925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45981.474450925925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45981.474450925925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45981.474450925925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45981.474450925925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45981.474450925925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45981.474450925925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45981.474450925925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45981.474450925925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45981.474450925925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45981.474450925925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45981.474450925925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45981.474450925925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45981.474450925925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45981.474450925925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45981.474450925925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45981.474450925925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45981.474450925925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45981.474450925925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45981.474450925925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45981.474450925925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45981.474450925925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45981.474450925925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45981.474450925925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45981.474450925925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45981.474450925925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45981.474450925925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45981.474450925925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45981.474450925925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45981.474450925925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45981.474450925925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45981.474450925925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45981.474450925925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45981.474450925925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45981.474450925925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45981.474450925925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45981.474450925925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45981.474450925925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45981.474450925925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45981.474450925925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45981.474450925925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45981.474450925925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45981.474450925925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45981.474450925925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45981.474450925925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45981.474450925925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45981.474450925925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45981.474450925925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45981.474450925925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45981.474450925925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45981.474450925925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45981.474450925925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45981.474450925925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45981.474450925925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45981.474450925925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45981.474450925925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45981.474450925925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45981.474450925925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45981.474450925925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45981.474450925925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45981.474450925925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45981.474450925925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45981.474450925925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45981.474450925925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45981.474450925925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45981.474450925925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45981.474450925925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45981.474450925925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45981.474450925925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45981.474450925925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45981.474450925925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45981.474450925925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45981.474450925925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45981.474450925925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45981.474450925925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45981.474450925925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45981.474450925925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45981.474450925925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45981.474450925925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45981.474450925925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45981.474450925925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45981.474450925925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45981.474450925925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45981.474450925925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277.99373333332915</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0.16202037037146511</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45981.474450925925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45981.474450925925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45981.474450925925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45981.474450925925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45981.474450925925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45981.474450925925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45981.474450925925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45981.474450925925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45981.474450925925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45981.474450925925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45981.474450925925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45981.474450925925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45981.474450925925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45981.474450925925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45981.474450925925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45981.474450925925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45981.474450925925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45981.474450925925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45981.474450925925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45981.474450925925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45981.474450925925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45981.474450925925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45981.474450925925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45981.474450925925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45981.474450925925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45981.474450925925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45981.474450925925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45981.474450925925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45981.474450925925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45981.474450925925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45981.474450925925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45981.474450925925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45981.474450925925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45981.474450925925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45981.474450925925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45981.474450925925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45981.474450925925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45981.474450925925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45981.474450925925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45981.474450925925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45981.474450925925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45981.474450925925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45981.474450925925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45981.474450925925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45981.474450925925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45981.474450925925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45981.474450925925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45981.474450925925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45981.474450925925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45981.474450925925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45981.474450925925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45981.474450925925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45981.474450925925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45981.474450925925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45981.474450925925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45981.474450925925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45981.474450925925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45981.474450925925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45981.474450925925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45981.474450925925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45981.474450925925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45981.474450925925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45981.474450925925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45981.474450925925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45981.474450925925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45981.474450925925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45981.474450925925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45981.474450925925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45981.474450925925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45981.474450925925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45981.474450925925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45981.474450925925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45981.474450925925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45981.474450925925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45981.474450925925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45981.474450925925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45981.474450925925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45981.474450925925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45981.474450925925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45981.474450925925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45981.474450925925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45981.474450925925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45981.474450925925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45981.474450925925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45981.474450925925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45981.474450925925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45981.474450925925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45981.474450925925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45981.474450925925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45981.474450925925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45981.474450925925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45981.474450925925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45981.474450925925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45981.474450925925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45981.474450925925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45981.474450925925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45981.474450925925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45981.474450925925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45981.474450925925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45981.474450925925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45981.474450925925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45981.474450925925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45981.474450925925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45981.474450925925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45981.474450925925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45981.474450925925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45981.474450925925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45981.474450925925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45981.474450925925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45981.474450925925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45981.474450925925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45981.474450925925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45981.474450925925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45981.474450925925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45981.474450925925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45981.474450925925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45981.474450925925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45981.474450925925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45981.474450925925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45981.474450925925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45981.474450925925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45981.474450925925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45981.474450925925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45981.474450925925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45981.474450925925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45981.474450925925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45981.474450925925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45981.474450925925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45981.474450925925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45981.474450925925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45981.474450925925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45981.474450925925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45981.474450925925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45981.474450925925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45981.474450925925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45981.474450925925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45981.474450925925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45981.474450925925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45981.474450925925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45981.474450925925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45981.474450925925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45981.474450925925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45981.474450925925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45981.474450925925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45981.474450925925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45981.474450925925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45981.474450925925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45981.474450925925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45981.474450925925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45981.474450925925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45981.474450925925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45981.474450925925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45981.474450925925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45981.474450925925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45981.474450925925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45981.474450925925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45981.474450925925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45981.474450925925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45981.474450925925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45981.474450925925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45981.474450925925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45981.474450925925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45981.474450925925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45981.474450925925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45981.474450925925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45981.474450925925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45981.474450925925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45981.474450925925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45981.474450925925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45981.474450925925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45981.474450925925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45981.474450925925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45981.474450925925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45981.474450925925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45981.474450925925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45981.474450925925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45981.474450925925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45981.474450925925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45981.474450925925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45981.474450925925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45981.474450925925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45981.474450925925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45981.474450925925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45981.474450925925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45981.474450925925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45981.474450925925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45981.474450925925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45981.474450925925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45981.474450925925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45981.474450925925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45981.474450925925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45981.474450925925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45981.474450925925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45981.474450925925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45981.474450925925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45981.474450925925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45981.474450925925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45981.474450925925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45981.474450925925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45981.474450925925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45981.474450925925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45981.474450925925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45981.474450925925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45981.474450925925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45981.474450925925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45981.474450925925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45981.474450925925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45981.474450925925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45981.474450925925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45981.474450925925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45981.474450925925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45981.474450925925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45981.474450925925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45981.474450925925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45981.474450925925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45981.474450925925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45981.474450925925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45981.474450925925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45981.474450925925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45981.474450925925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45981.474450925925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45981.474450925925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45981.474450925925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45981.474450925925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45981.474450925925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45981.474450925925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45981.474450925925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45981.474450925925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45981.474450925925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45981.474450925925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45981.474450925925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45981.474450925925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45981.474450925925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45981.474450925925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45981.474450925925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45981.474450925925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45981.474450925925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45981.474450925925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45981.474450925925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45981.474450925925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45981.474450925925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45981.474450925925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45981.474450925925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45981.474450925925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45981.474450925925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45981.474450925925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45981.474450925925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45981.474450925925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45981.474450925925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45981.474450925925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45981.474450925925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45981.474450925925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45981.474450925925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45981.474450925925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45981.474450925925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45981.474450925925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45981.474450925925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45981.474450925925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45981.474450925925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45981.474450925925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45981.474450925925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45981.474450925925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45981.474450925925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45981.474450925925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45981.474450925925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45981.474450925925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45981.474450925925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45981.474450925925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45981.474450925925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45981.474450925925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45981.474450925925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45981.474450925925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45981.474450925925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45981.474450925925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45981.474450925925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45981.474450925925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45981.474450925925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45981.474450925925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45981.474450925925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45981.474450925925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45981.474450925925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45981.474450925925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45981.474450925925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45981.474450925925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45981.474450925925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45981.474450925925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45981.474450925925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45981.474450925925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45981.474450925925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45981.474450925925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45981.474450925925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45981.474450925925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45981.474450925925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45981.474450925925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45981.474450925925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45981.474450925925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45981.474450925925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45981.474450925925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45981.474450925925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45981.474450925925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45981.474450925925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45981.474450925925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45981.474450925925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45981.474450925925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45981.474450925925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45981.474450925925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45981.474450925925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45981.474450925925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45981.474450925925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45981.474450925925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45981.474450925925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45981.474450925925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45981.474450925925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45981.474450925925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45981.474450925925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45981.474450925925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45981.474450925925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45981.474450925925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45981.474450925925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45981.474450925925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45981.474450925925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45981.474450925925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45981.474450925925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45981.474450925925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45981.474450925925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45981.474450925925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45981.474450925925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45981.474450925925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45981.474450925925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45981.474450925925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45981.474450925925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45981.474450925925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45981.474450925925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45981.474450925925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45981.474450925925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45981.474450925925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45981.474450925925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45981.474450925925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45981.474450925925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45981.474450925925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45981.474450925925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45981.474450925925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45981.474450925925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45981.474450925925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45981.474450925925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45981.474450925925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45981.474450925925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45981.474450925925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45981.474450925925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45981.474450925925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45981.474450925925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45981.474450925925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45981.474450925925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45981.474450925925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45981.474450925925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45981.474450925925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45981.474450925925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45981.474450925925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45981.474450925925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45981.474450925925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45981.474450925925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45981.474450925925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45981.474450925925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45981.474450925925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45981.474450925925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45981.474450925925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45981.474450925925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45981.474450925925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45981.474450925925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45981.474450925925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45981.474450925925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45981.474450925925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45981.474450925925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45981.474450925925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45981.474450925925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45981.474450925925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45981.474450925925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45981.474450925925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45981.474450925925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45981.474450925925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45981.474450925925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45981.474450925925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45981.474450925925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45981.474450925925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45981.474450925925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45981.474450925925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45981.474450925925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45981.474450925925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45981.474450925925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45981.474450925925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45981.474450925925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45981.474450925925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45981.474450925925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45981.474450925925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45981.474450925925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45981.474450925925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45981.474450925925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45981.474450925925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45981.474450925925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45981.474450925925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45981.474450925925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45981.474450925925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45981.474450925925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45981.474450925925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45981.474450925925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45981.474450925925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45981.474450925925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45981.474450925925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45981.474450925925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45981.474450925925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45981.474450925925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45981.474450925925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45981.474450925925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45981.474450925925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45981.474450925925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45981.474450925925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45981.474450925925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45981.474450925925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45981.474450925925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45981.474450925925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45981.474450925925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45981.474450925925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45981.474450925925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45981.474450925925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45981.474450925925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45981.474450925925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45981.474450925925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45981.474450925925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45981.474450925925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45981.474450925925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45981.474450925925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45981.474450925925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45981.474450925925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45981.474450925925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45981.474450925925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45981.474450925925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45981.474450925925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45981.474450925925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45981.474450925925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45981.474450925925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45981.474450925925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45981.474450925925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45981.474450925925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45981.474450925925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45981.474450925925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45981.474450925925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45981.474450925925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45981.474450925925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45981.474450925925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45981.474450925925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45981.474450925925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45981.474450925925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45981.474450925925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45981.474450925925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45981.474450925925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45981.474450925925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45981.474450925925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45981.474450925925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45981.474450925925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45981.474450925925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45981.474450925925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45981.474450925925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45981.474450925925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45981.474450925925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45981.474450925925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45981.474450925925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45981.474450925925</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89.642390740737028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55.285573611108703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32.813339814812934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3.9596476851875195</v>
      </c>
      <c r="H5" s="128">
        <v>45977.468807870369</v>
      </c>
      <c r="I5" s="109" t="str">
        <f>IFERROR(VLOOKUP(D5,DB!A:F,6,0),"")</f>
        <v>SCECO</v>
      </c>
      <c r="J5" s="109" t="str">
        <f>IFERROR(VLOOKUP(D5,DB!A:G,7,0),"")</f>
        <v>Weak</v>
      </c>
      <c r="K5" s="109" t="s">
        <v>39119</v>
      </c>
      <c r="L5" s="109" t="str">
        <f>IFERROR(VLOOKUP(D5,DB!A:I,9,0),"")</f>
        <v>Latis</v>
      </c>
    </row>
    <row r="6" spans="1:13">
      <c r="A6" s="109" t="s">
        <v>39120</v>
      </c>
      <c r="B6" s="109" t="str">
        <f>IFERROR(VLOOKUP(D6,DB!A:K,11,0),"")</f>
        <v>R5</v>
      </c>
      <c r="C6" s="109">
        <v>1</v>
      </c>
      <c r="D6" s="109" t="s">
        <v>36518</v>
      </c>
      <c r="E6" s="109" t="s">
        <v>39021</v>
      </c>
      <c r="F6" s="128">
        <v>45981.373298611114</v>
      </c>
      <c r="G6" s="111">
        <f ca="1">IFERROR(NOW()-F6,"")</f>
        <v>0.10115231481177034</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45981.474450925925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45981.474450925925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45981.474450925925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45981.474450925925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45981.474450925925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45981.474450925925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45981.474450925925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45981.474450925925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45981.474450925925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45981.474450925925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45981.474450925925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45981.474450925925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45981.474450925925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45981.474450925925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45981.474450925925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45981.474450925925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45981.474450925925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45981.474450925925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45981.474450925925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45981.474450925925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45981.474450925925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45981.474450925925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45981.474450925925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45981.474450925925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45981.474450925925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45981.474450925925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45981.474450925925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45981.474450925925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45981.474450925925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45981.474450925925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45981.474450925925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45981.474450925925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45981.474450925925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45981.474450925925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45981.474450925925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45981.474450925925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45981.474450925925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45981.474450925925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45981.474450925925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45981.474450925925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45981.474450925925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45981.474450925925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45981.474450925925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45981.474450925925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45981.474450925925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45981.474450925925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45981.474450925925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45981.474450925925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45981.474450925925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45981.474450925925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45981.474450925925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45981.474450925925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45981.474450925925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45981.474450925925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45981.474450925925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45981.474450925925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45981.474450925925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45981.474450925925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45981.474450925925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45981.474450925925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45981.474450925925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45981.474450925925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45981.474450925925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45981.474450925925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45981.474450925925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45981.474450925925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45981.474450925925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45981.474450925925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45981.474450925925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45981.474450925925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45981.474450925925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45981.474450925925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45981.474450925925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45981.474450925925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45981.474450925925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45981.474450925925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45981.474450925925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45981.474450925925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45981.474450925925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45981.474450925925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45981.474450925925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45981.474450925925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45981.474450925925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45981.474450925925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45981.474450925925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45981.474450925925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45981.474450925925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45981.474450925925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45981.474450925925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45981.474450925925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45981.474450925925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45981.474450925925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45981.474450925925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45981.474450925925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45981.474450925925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45981.474450925925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45981.474450925925</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45981.474450925925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45981.474450925925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45981.474450925925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45981.474450925925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45981.474450925925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45981.474450925925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45981.474450925925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45981.474450925925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45981.474450925925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45981.474450925925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45981.474450925925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45981.474450925925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45981.474450925925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45981.474450925925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45981.474450925925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45981.474450925925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45981.474450925925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45981.474450925925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45981.474450925925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45981.474450925925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45981.474450925925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45981.474450925925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45981.474450925925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45981.474450925925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45981.474450925925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45981.474450925925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45981.474450925925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45981.474450925925</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29744</v>
      </c>
      <c r="E2" s="109" t="s">
        <v>39021</v>
      </c>
      <c r="F2" s="121">
        <v>45981.419027777774</v>
      </c>
      <c r="G2" s="104">
        <f t="shared" ref="G2:G13" ca="1" si="0">IFERROR(NOW()-F2,"-")</f>
        <v>5.5423148151021451E-2</v>
      </c>
      <c r="H2" s="121">
        <v>45981.419027777774</v>
      </c>
      <c r="I2" s="119" t="str">
        <f>IFERROR(VLOOKUP(D2,DB!A:F,6,0),"")</f>
        <v>SCECO</v>
      </c>
      <c r="J2" s="119" t="str">
        <f>IFERROR(VLOOKUP(D2,DB!A:G,7,0),"")</f>
        <v>Dead+No BB Design</v>
      </c>
      <c r="K2" s="122" t="s">
        <v>39123</v>
      </c>
      <c r="L2" s="123" t="str">
        <f>IFERROR(VLOOKUP(D2,DB!A:I,9,0),"")</f>
        <v>Latis</v>
      </c>
    </row>
    <row r="3" spans="1:16382" ht="31.5" customHeight="1">
      <c r="A3" s="118"/>
      <c r="B3" s="119" t="str">
        <f>IFERROR(VLOOKUP(D3,DB!A:K,11,0),"")</f>
        <v/>
      </c>
      <c r="C3" s="120"/>
      <c r="D3" s="119"/>
      <c r="E3" s="109"/>
      <c r="F3" s="121"/>
      <c r="G3" s="104">
        <f t="shared" ca="1" si="0"/>
        <v>45981.474450925925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45981.474450925925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45981.474450925925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45981.474450925925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45981.474450925925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45981.474450925925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45981.474450925925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45981.474450925925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45981.474450925925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45981.474450925925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45981.474450925925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45981.474450925925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45981.474450925925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45981.474450925925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45981.474450925925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45981.474450925925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45981.474450925925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45981.474450925925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45981.474450925925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45981.474450925925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45981.474450925925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45981.474450925925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45981.474450925925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45981.474450925925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45981.474450925925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45981.474450925925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45981.474450925925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45981.474450925925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45981.474450925925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45981.474450925925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45981.474450925925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45981.474450925925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45981.474450925925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45981.474450925925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45981.474450925925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45981.474450925925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45981.474450925925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45981.474450925925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45981.474450925925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45981.474450925925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45981.474450925925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45981.474450925925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45981.474450925925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45981.474450925925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45981.474450925925</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2025-11-20T08:25:16Z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